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 name="Sheet2" sheetId="2" state="visible" r:id="rId3"/>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C1" authorId="0">
      <text>
        <r>
          <rPr>
            <sz val="10"/>
            <color rgb="FF000000"/>
            <rFont val="Arial"/>
            <family val="2"/>
            <charset val="1"/>
          </rPr>
          <t xml:space="preserve">Consolidated figures</t>
        </r>
      </text>
    </comment>
    <comment ref="C28" authorId="0">
      <text>
        <r>
          <rPr>
            <sz val="10"/>
            <color rgb="FF000000"/>
            <rFont val="Arial"/>
            <family val="2"/>
            <charset val="1"/>
          </rPr>
          <t xml:space="preserve">Email ref: Graeme Hood</t>
        </r>
      </text>
    </comment>
    <comment ref="G32" authorId="0">
      <text>
        <r>
          <rPr>
            <sz val="10"/>
            <color rgb="FF000000"/>
            <rFont val="Arial"/>
            <family val="2"/>
            <charset val="1"/>
          </rPr>
          <t xml:space="preserve">One figure given for three years</t>
        </r>
      </text>
    </comment>
    <comment ref="G42" authorId="0">
      <text>
        <r>
          <rPr>
            <sz val="10"/>
            <color rgb="FF000000"/>
            <rFont val="Arial"/>
            <family val="2"/>
            <charset val="1"/>
          </rPr>
          <t xml:space="preserve">For the three year period</t>
        </r>
      </text>
    </comment>
    <comment ref="G47" authorId="0">
      <text>
        <r>
          <rPr>
            <sz val="10"/>
            <color rgb="FF000000"/>
            <rFont val="Arial"/>
            <family val="2"/>
            <charset val="1"/>
          </rPr>
          <t xml:space="preserve">https://www.mmu.ac.uk/about-us/professional-services/finance-and-procurement/financial-statement</t>
        </r>
      </text>
    </comment>
    <comment ref="G99" authorId="0">
      <text>
        <r>
          <rPr>
            <sz val="10"/>
            <color rgb="FF000000"/>
            <rFont val="Arial"/>
            <family val="2"/>
            <charset val="1"/>
          </rPr>
          <t xml:space="preserve">Contact to find procurement spend in accounts.</t>
        </r>
      </text>
    </comment>
    <comment ref="G120" authorId="0">
      <text>
        <r>
          <rPr>
            <sz val="10"/>
            <color rgb="FF000000"/>
            <rFont val="Arial"/>
            <family val="2"/>
            <charset val="1"/>
          </rPr>
          <t xml:space="preserve">All figures for Surrey: 2019/20 to 2021/22</t>
        </r>
      </text>
    </comment>
    <comment ref="G130" authorId="0">
      <text>
        <r>
          <rPr>
            <sz val="10"/>
            <color rgb="FF000000"/>
            <rFont val="Arial"/>
            <family val="2"/>
            <charset val="1"/>
          </rPr>
          <t xml:space="preserve">Gave figures for 2020,2021 and 2022 for procurement and Amazon spend. Annual income figures cover periods 2019, 2020 and 2021</t>
        </r>
      </text>
    </comment>
    <comment ref="H110" authorId="0">
      <text>
        <r>
          <rPr>
            <sz val="10"/>
            <color rgb="FF000000"/>
            <rFont val="Arial"/>
            <family val="2"/>
            <charset val="1"/>
          </rPr>
          <t xml:space="preserve">‘Total GPC spend’ </t>
        </r>
      </text>
    </comment>
    <comment ref="I61" authorId="0">
      <text>
        <r>
          <rPr>
            <sz val="10"/>
            <color rgb="FF000000"/>
            <rFont val="Arial"/>
            <family val="2"/>
            <charset val="1"/>
          </rPr>
          <t xml:space="preserve">‘is no longer available as data is held on old Finance system which is no longer accessible’</t>
        </r>
      </text>
    </comment>
    <comment ref="I110" authorId="0">
      <text>
        <r>
          <rPr>
            <sz val="11"/>
            <color rgb="FF000000"/>
            <rFont val="Arial"/>
            <family val="2"/>
            <charset val="1"/>
          </rPr>
          <t xml:space="preserve">Edward:
</t>
        </r>
        <r>
          <rPr>
            <sz val="9"/>
            <color rgb="FF000000"/>
            <rFont val="Tahoma"/>
            <family val="2"/>
            <charset val="1"/>
          </rPr>
          <t xml:space="preserve">‘Total GPC spend’</t>
        </r>
      </text>
    </comment>
    <comment ref="K27" authorId="0">
      <text>
        <r>
          <rPr>
            <sz val="10"/>
            <color rgb="FF000000"/>
            <rFont val="Arial"/>
            <family val="2"/>
            <charset val="1"/>
          </rPr>
          <t xml:space="preserve">‘Total for 3 full years’</t>
        </r>
      </text>
    </comment>
    <comment ref="K32" authorId="0">
      <text>
        <r>
          <rPr>
            <sz val="10"/>
            <color rgb="FF000000"/>
            <rFont val="Arial"/>
            <family val="2"/>
            <charset val="1"/>
          </rPr>
          <t xml:space="preserve">One figure given in answer – Imperial did not separate into  individual years.</t>
        </r>
      </text>
    </comment>
    <comment ref="K42" authorId="0">
      <text>
        <r>
          <rPr>
            <sz val="10"/>
            <color rgb="FF000000"/>
            <rFont val="Arial"/>
            <family val="2"/>
            <charset val="1"/>
          </rPr>
          <t xml:space="preserve">For the three year period</t>
        </r>
      </text>
    </comment>
    <comment ref="K43" authorId="0">
      <text>
        <r>
          <rPr>
            <sz val="11"/>
            <color rgb="FF000000"/>
            <rFont val="Arial"/>
            <family val="2"/>
            <charset val="1"/>
          </rPr>
          <t xml:space="preserve">Edward:
</t>
        </r>
        <r>
          <rPr>
            <sz val="9"/>
            <color rgb="FF000000"/>
            <rFont val="Tahoma"/>
            <family val="0"/>
            <charset val="1"/>
          </rPr>
          <t xml:space="preserve">Figure for all three years.</t>
        </r>
      </text>
    </comment>
    <comment ref="K52" authorId="0">
      <text>
        <r>
          <rPr>
            <sz val="11"/>
            <color rgb="FF000000"/>
            <rFont val="Arial"/>
            <family val="2"/>
            <charset val="1"/>
          </rPr>
          <t xml:space="preserve">Edward:
</t>
        </r>
        <r>
          <rPr>
            <sz val="9"/>
            <color rgb="FF000000"/>
            <rFont val="Tahoma"/>
            <family val="2"/>
            <charset val="1"/>
          </rPr>
          <t xml:space="preserve">could only provide partial year Feb 19 - Jul 19</t>
        </r>
      </text>
    </comment>
    <comment ref="K59" authorId="0">
      <text>
        <r>
          <rPr>
            <sz val="10"/>
            <color rgb="FF000000"/>
            <rFont val="Arial"/>
            <family val="2"/>
            <charset val="1"/>
          </rPr>
          <t xml:space="preserve">‘The following is what has been detailed’</t>
        </r>
      </text>
    </comment>
    <comment ref="K66" authorId="0">
      <text>
        <r>
          <rPr>
            <sz val="11"/>
            <color rgb="FF000000"/>
            <rFont val="Arial"/>
            <family val="2"/>
            <charset val="1"/>
          </rPr>
          <t xml:space="preserve">‘We are unable to breakdown spend with AWS, as we will buy this through 3rd parties depending
</t>
        </r>
        <r>
          <rPr>
            <sz val="10"/>
            <color rgb="FF000000"/>
            <rFont val="Arial"/>
            <family val="2"/>
            <charset val="1"/>
          </rPr>
          <t xml:space="preserve">on the service that is running on it.’</t>
        </r>
      </text>
    </comment>
    <comment ref="K93" authorId="0">
      <text>
        <r>
          <rPr>
            <sz val="10"/>
            <color rgb="FF000000"/>
            <rFont val="Arial"/>
            <family val="2"/>
            <charset val="1"/>
          </rPr>
          <t xml:space="preserve">‘The University of Exeter has spent in the region of £80,000 with Amazon or its subsidiaries’</t>
        </r>
      </text>
    </comment>
    <comment ref="K96" authorId="0">
      <text>
        <r>
          <rPr>
            <sz val="11"/>
            <color rgb="FF000000"/>
            <rFont val="Arial"/>
            <family val="2"/>
            <charset val="1"/>
          </rPr>
          <t xml:space="preserve">Edward:
</t>
        </r>
        <r>
          <rPr>
            <sz val="9"/>
            <color rgb="FF000000"/>
            <rFont val="Tahoma"/>
            <family val="2"/>
            <charset val="1"/>
          </rPr>
          <t xml:space="preserve">'There is no reported University spend via Amazon or subsidiaries'</t>
        </r>
      </text>
    </comment>
    <comment ref="K97" authorId="0">
      <text>
        <r>
          <rPr>
            <sz val="10"/>
            <color rgb="FF000000"/>
            <rFont val="Arial"/>
            <family val="2"/>
            <charset val="1"/>
          </rPr>
          <t xml:space="preserve">‘Our total Amazon spend’</t>
        </r>
      </text>
    </comment>
    <comment ref="K99" authorId="0">
      <text>
        <r>
          <rPr>
            <sz val="10"/>
            <color rgb="FF000000"/>
            <rFont val="Arial"/>
            <family val="2"/>
            <charset val="1"/>
          </rPr>
          <t xml:space="preserve">Reported on different basis – further calculations needed. Different reporting years from accounts.</t>
        </r>
      </text>
    </comment>
    <comment ref="K107" authorId="0">
      <text>
        <r>
          <rPr>
            <sz val="10"/>
            <color rgb="FF000000"/>
            <rFont val="Arial"/>
            <family val="2"/>
            <charset val="1"/>
          </rPr>
          <t xml:space="preserve">Total covers last three years.</t>
        </r>
      </text>
    </comment>
    <comment ref="K113" authorId="0">
      <text>
        <r>
          <rPr>
            <sz val="11"/>
            <color rgb="FF000000"/>
            <rFont val="Arial"/>
            <family val="2"/>
            <charset val="1"/>
          </rPr>
          <t xml:space="preserve">Edward:
</t>
        </r>
        <r>
          <rPr>
            <sz val="9"/>
            <color rgb="FF000000"/>
            <rFont val="Tahoma"/>
            <family val="2"/>
            <charset val="1"/>
          </rPr>
          <t xml:space="preserve">Total spend with Amazon for the last 3 full financial years (01 Aug 2018-present)</t>
        </r>
      </text>
    </comment>
    <comment ref="L115" authorId="0">
      <text>
        <r>
          <rPr>
            <sz val="10"/>
            <color rgb="FF000000"/>
            <rFont val="Arial"/>
            <family val="2"/>
            <charset val="1"/>
          </rPr>
          <t xml:space="preserve">Figures exclude spend via procurement cards.</t>
        </r>
      </text>
    </comment>
    <comment ref="M3" authorId="0">
      <text>
        <r>
          <rPr>
            <sz val="11"/>
            <color rgb="FF000000"/>
            <rFont val="Arial"/>
            <family val="2"/>
            <charset val="1"/>
          </rPr>
          <t xml:space="preserve">Edward:
</t>
        </r>
        <r>
          <rPr>
            <sz val="9"/>
            <color rgb="FF000000"/>
            <rFont val="Tahoma"/>
            <family val="2"/>
            <charset val="1"/>
          </rPr>
          <t xml:space="preserve">Figures dated 28 February (only 7 months of year). Calculated estimate for full year - to the year ended 31st July. Figures dated 28 February. 7/12 X 100 = 58.333
100/58.333 = 1.714
17,725.54 X 1.714 = 30,386.64 for full year
</t>
        </r>
      </text>
    </comment>
    <comment ref="M35" authorId="0">
      <text>
        <r>
          <rPr>
            <sz val="11"/>
            <color rgb="FF000000"/>
            <rFont val="Arial"/>
            <family val="2"/>
            <charset val="1"/>
          </rPr>
          <t xml:space="preserve">Edward:
</t>
        </r>
        <r>
          <rPr>
            <sz val="9"/>
            <color rgb="FF000000"/>
            <rFont val="Tahoma"/>
            <family val="0"/>
            <charset val="1"/>
          </rPr>
          <t xml:space="preserve">Amazon procurement figures cover: 2019/20, 2020/21, 2021/22. The university’s accounting year for income and procurement runs to July. But it is unclear from the information provided whether the Amazon procurement figures represent a different time frame or if the £181,370.60 for 2021/22 (sent in April 2022) is a year to date figure based on the same start date as the accounting year. It was therefore decided to omit the Kings College figures from the calculations to ensure that comparisons were made on a like-for-like basis.  </t>
        </r>
      </text>
    </comment>
    <comment ref="M134" authorId="0">
      <text>
        <r>
          <rPr>
            <sz val="11"/>
            <color rgb="FF000000"/>
            <rFont val="Arial"/>
            <family val="2"/>
            <charset val="1"/>
          </rPr>
          <t xml:space="preserve">Edward:
</t>
        </r>
        <r>
          <rPr>
            <sz val="9"/>
            <color rgb="FF000000"/>
            <rFont val="Tahoma"/>
            <family val="2"/>
            <charset val="1"/>
          </rPr>
          <t xml:space="preserve">Includes £256,922 on Amazon Web Services. </t>
        </r>
      </text>
    </comment>
    <comment ref="Q21" authorId="0">
      <text>
        <r>
          <rPr>
            <sz val="10"/>
            <color rgb="FF000000"/>
            <rFont val="Arial"/>
            <family val="2"/>
            <charset val="1"/>
          </rPr>
          <t xml:space="preserve">‘Centrally, we do not subscribe to any part of Amazon Business and the University’s Procurement Card policy advises against the use of Amazon due to their lack of adequate assurances around their practices’</t>
        </r>
      </text>
    </comment>
    <comment ref="Q35" authorId="0">
      <text>
        <r>
          <rPr>
            <sz val="11"/>
            <color rgb="FF000000"/>
            <rFont val="Arial"/>
            <family val="2"/>
            <charset val="1"/>
          </rPr>
          <t xml:space="preserve">Edward:
</t>
        </r>
        <r>
          <rPr>
            <sz val="9"/>
            <color rgb="FF000000"/>
            <rFont val="Tahoma"/>
            <family val="0"/>
            <charset val="1"/>
          </rPr>
          <t xml:space="preserve">'Checks were made with various departments within King’s College London who
confirmed there are no specific contracts held for Amazon Business.' 
</t>
        </r>
      </text>
    </comment>
    <comment ref="Q87" authorId="0">
      <text>
        <r>
          <rPr>
            <sz val="10"/>
            <color rgb="FF000000"/>
            <rFont val="Arial"/>
            <family val="2"/>
            <charset val="1"/>
          </rPr>
          <t xml:space="preserve">‘Due to go live in March’</t>
        </r>
      </text>
    </comment>
    <comment ref="Q96" authorId="0">
      <text>
        <r>
          <rPr>
            <sz val="11"/>
            <color rgb="FF000000"/>
            <rFont val="Arial"/>
            <family val="2"/>
            <charset val="1"/>
          </rPr>
          <t xml:space="preserve">Edward:
</t>
        </r>
        <r>
          <rPr>
            <sz val="9"/>
            <color rgb="FF000000"/>
            <rFont val="Tahoma"/>
            <family val="2"/>
            <charset val="1"/>
          </rPr>
          <t xml:space="preserve">'There is no reported University spend via Amazon or subsidiaries'</t>
        </r>
      </text>
    </comment>
    <comment ref="Q104" authorId="0">
      <text>
        <r>
          <rPr>
            <sz val="11"/>
            <color rgb="FF000000"/>
            <rFont val="Arial"/>
            <family val="2"/>
            <charset val="1"/>
          </rPr>
          <t xml:space="preserve">Edward:
</t>
        </r>
        <r>
          <rPr>
            <sz val="9"/>
            <color rgb="FF000000"/>
            <rFont val="Tahoma"/>
            <family val="2"/>
            <charset val="1"/>
          </rPr>
          <t xml:space="preserve">The University set up an Amazon Business account in February 2021</t>
        </r>
      </text>
    </comment>
    <comment ref="Q118" authorId="0">
      <text>
        <r>
          <rPr>
            <sz val="10"/>
            <color rgb="FF000000"/>
            <rFont val="Arial"/>
            <family val="2"/>
            <charset val="1"/>
          </rPr>
          <t xml:space="preserve">Information not held.</t>
        </r>
      </text>
    </comment>
    <comment ref="Q120" authorId="0">
      <text>
        <r>
          <rPr>
            <sz val="10"/>
            <color rgb="FF000000"/>
            <rFont val="Arial"/>
            <family val="2"/>
            <charset val="1"/>
          </rPr>
          <t xml:space="preserve">Since 2021</t>
        </r>
      </text>
    </comment>
    <comment ref="S3" authorId="0">
      <text>
        <r>
          <rPr>
            <sz val="11"/>
            <color rgb="FF000000"/>
            <rFont val="Arial"/>
            <family val="2"/>
            <charset val="1"/>
          </rPr>
          <t xml:space="preserve">Edward:
</t>
        </r>
        <r>
          <rPr>
            <sz val="9"/>
            <color rgb="FF000000"/>
            <rFont val="Tahoma"/>
            <family val="2"/>
            <charset val="1"/>
          </rPr>
          <t xml:space="preserve">One figure given</t>
        </r>
      </text>
    </comment>
    <comment ref="S12" authorId="0">
      <text>
        <r>
          <rPr>
            <sz val="11"/>
            <color rgb="FF000000"/>
            <rFont val="Arial"/>
            <family val="2"/>
            <charset val="1"/>
          </rPr>
          <t xml:space="preserve">Edward:
</t>
        </r>
        <r>
          <rPr>
            <sz val="9"/>
            <color rgb="FF000000"/>
            <rFont val="Tahoma"/>
            <family val="2"/>
            <charset val="1"/>
          </rPr>
          <t xml:space="preserve">One figure provided</t>
        </r>
      </text>
    </comment>
    <comment ref="S27" authorId="0">
      <text>
        <r>
          <rPr>
            <sz val="10"/>
            <color rgb="FF000000"/>
            <rFont val="Arial"/>
            <family val="2"/>
            <charset val="1"/>
          </rPr>
          <t xml:space="preserve">Data not held</t>
        </r>
      </text>
    </comment>
    <comment ref="S32" authorId="0">
      <text>
        <r>
          <rPr>
            <sz val="10"/>
            <color rgb="FF000000"/>
            <rFont val="Arial"/>
            <family val="2"/>
            <charset val="1"/>
          </rPr>
          <t xml:space="preserve">One figure given. Imperial did not separate into individual years.</t>
        </r>
      </text>
    </comment>
    <comment ref="S42" authorId="0">
      <text>
        <r>
          <rPr>
            <sz val="10"/>
            <color rgb="FF000000"/>
            <rFont val="Arial"/>
            <family val="2"/>
            <charset val="1"/>
          </rPr>
          <t xml:space="preserve">‘No information is held.’</t>
        </r>
      </text>
    </comment>
    <comment ref="S52" authorId="0">
      <text>
        <r>
          <rPr>
            <sz val="11"/>
            <color rgb="FF000000"/>
            <rFont val="Arial"/>
            <family val="2"/>
            <charset val="1"/>
          </rPr>
          <t xml:space="preserve">Edward:
</t>
        </r>
        <r>
          <rPr>
            <sz val="9"/>
            <color rgb="FF000000"/>
            <rFont val="Tahoma"/>
            <family val="2"/>
            <charset val="1"/>
          </rPr>
          <t xml:space="preserve">could only provide partial year Feb 19 - Jul 19</t>
        </r>
      </text>
    </comment>
    <comment ref="S53" authorId="0">
      <text>
        <r>
          <rPr>
            <sz val="10"/>
            <color rgb="FF000000"/>
            <rFont val="Arial"/>
            <family val="2"/>
            <charset val="1"/>
          </rPr>
          <t xml:space="preserve">Over three financial years.</t>
        </r>
      </text>
    </comment>
    <comment ref="S92" authorId="0">
      <text>
        <r>
          <rPr>
            <sz val="10"/>
            <color rgb="FF000000"/>
            <rFont val="Arial"/>
            <family val="2"/>
            <charset val="1"/>
          </rPr>
          <t xml:space="preserve">‘We are unable to identify Amazon voucher spend prior to 2020 as we did not have a central Amazon account so do not have visibility of individual spend.’</t>
        </r>
      </text>
    </comment>
    <comment ref="S96" authorId="0">
      <text>
        <r>
          <rPr>
            <sz val="11"/>
            <color rgb="FF000000"/>
            <rFont val="Arial"/>
            <family val="2"/>
            <charset val="1"/>
          </rPr>
          <t xml:space="preserve">Edward:
</t>
        </r>
        <r>
          <rPr>
            <sz val="9"/>
            <color rgb="FF000000"/>
            <rFont val="Tahoma"/>
            <family val="2"/>
            <charset val="1"/>
          </rPr>
          <t xml:space="preserve">'There is no reported University spend via Amazon or subsidiaries'</t>
        </r>
      </text>
    </comment>
    <comment ref="S101" authorId="0">
      <text>
        <r>
          <rPr>
            <sz val="11"/>
            <color rgb="FF000000"/>
            <rFont val="Arial"/>
            <family val="2"/>
            <charset val="1"/>
          </rPr>
          <t xml:space="preserve">Edward:
</t>
        </r>
        <r>
          <rPr>
            <sz val="9"/>
            <color rgb="FF000000"/>
            <rFont val="Tahoma"/>
            <family val="2"/>
            <charset val="1"/>
          </rPr>
          <t xml:space="preserve">Only one figure provided</t>
        </r>
      </text>
    </comment>
    <comment ref="S102" authorId="0">
      <text>
        <r>
          <rPr>
            <sz val="10"/>
            <color rgb="FF000000"/>
            <rFont val="Arial"/>
            <family val="2"/>
            <charset val="1"/>
          </rPr>
          <t xml:space="preserve">‘Information not held.’</t>
        </r>
      </text>
    </comment>
    <comment ref="S107" authorId="0">
      <text>
        <r>
          <rPr>
            <sz val="10"/>
            <color rgb="FF000000"/>
            <rFont val="Arial"/>
            <family val="2"/>
            <charset val="1"/>
          </rPr>
          <t xml:space="preserve">Total covers last three years.</t>
        </r>
      </text>
    </comment>
    <comment ref="S118" authorId="0">
      <text>
        <r>
          <rPr>
            <sz val="10"/>
            <color rgb="FF000000"/>
            <rFont val="Arial"/>
            <family val="2"/>
            <charset val="1"/>
          </rPr>
          <t xml:space="preserve">Information not held.</t>
        </r>
      </text>
    </comment>
    <comment ref="S119" authorId="0">
      <text>
        <r>
          <rPr>
            <sz val="10"/>
            <color rgb="FF000000"/>
            <rFont val="Arial"/>
            <family val="2"/>
            <charset val="1"/>
          </rPr>
          <t xml:space="preserve">‘This information is not available.’</t>
        </r>
      </text>
    </comment>
    <comment ref="S132" authorId="0">
      <text>
        <r>
          <rPr>
            <sz val="11"/>
            <color rgb="FF000000"/>
            <rFont val="Arial"/>
            <family val="2"/>
            <charset val="1"/>
          </rPr>
          <t xml:space="preserve">Edward:
</t>
        </r>
        <r>
          <rPr>
            <sz val="9"/>
            <color rgb="FF000000"/>
            <rFont val="Tahoma"/>
            <family val="0"/>
            <charset val="1"/>
          </rPr>
          <t xml:space="preserve">One figure given by university</t>
        </r>
      </text>
    </comment>
    <comment ref="S135" authorId="0">
      <text>
        <r>
          <rPr>
            <sz val="10"/>
            <color rgb="FF000000"/>
            <rFont val="Arial"/>
            <family val="2"/>
            <charset val="1"/>
          </rPr>
          <t xml:space="preserve">Information not held.</t>
        </r>
      </text>
    </comment>
    <comment ref="U86" authorId="0">
      <text>
        <r>
          <rPr>
            <sz val="11"/>
            <color rgb="FF000000"/>
            <rFont val="Arial"/>
            <family val="2"/>
            <charset val="1"/>
          </rPr>
          <t xml:space="preserve">Edward:
</t>
        </r>
        <r>
          <rPr>
            <sz val="9"/>
            <color rgb="FF000000"/>
            <rFont val="Tahoma"/>
            <family val="2"/>
            <charset val="1"/>
          </rPr>
          <t xml:space="preserve">In the financial year 2020-21 we spent £150 with Amazon and Amazon’s major
subsidiaries for the purchase of gift vouchers for gifts or awards. We did not purchase
vouchers for gifts or awards through Amazon or its subsidiaries in financial years
2018-19 or 2019-20.</t>
        </r>
      </text>
    </comment>
  </commentList>
</comments>
</file>

<file path=xl/sharedStrings.xml><?xml version="1.0" encoding="utf-8"?>
<sst xmlns="http://schemas.openxmlformats.org/spreadsheetml/2006/main" count="731" uniqueCount="185">
  <si>
    <t xml:space="preserve">University</t>
  </si>
  <si>
    <t xml:space="preserve">Response received</t>
  </si>
  <si>
    <t xml:space="preserve">Annual turnover (£)</t>
  </si>
  <si>
    <t xml:space="preserve">Turnover rising? (R/F)</t>
  </si>
  <si>
    <t xml:space="preserve">Total procurement spend (£)</t>
  </si>
  <si>
    <t xml:space="preserve">Procurement rising? (R/F)</t>
  </si>
  <si>
    <t xml:space="preserve">Total Amazon spend (£)</t>
  </si>
  <si>
    <t xml:space="preserve">Amazon spend rising? (R/F)</t>
  </si>
  <si>
    <t xml:space="preserve">Subscribed to Amazon Business?</t>
  </si>
  <si>
    <t xml:space="preserve">Amazon vouchers spend (£)</t>
  </si>
  <si>
    <t xml:space="preserve">Amazon vouchers spend rising? (R/F)</t>
  </si>
  <si>
    <t xml:space="preserve">Average Amazon Spend (£)</t>
  </si>
  <si>
    <t xml:space="preserve">Abertay University</t>
  </si>
  <si>
    <t xml:space="preserve">Yes</t>
  </si>
  <si>
    <t xml:space="preserve">R</t>
  </si>
  <si>
    <t xml:space="preserve">Unclear</t>
  </si>
  <si>
    <t xml:space="preserve">N/A</t>
  </si>
  <si>
    <t xml:space="preserve">No</t>
  </si>
  <si>
    <t xml:space="preserve">Aberystwyth University</t>
  </si>
  <si>
    <t xml:space="preserve">Av. % Amazon Spend</t>
  </si>
  <si>
    <t xml:space="preserve">F</t>
  </si>
  <si>
    <t xml:space="preserve">Not stated</t>
  </si>
  <si>
    <t xml:space="preserve">Anglia Ruskin University</t>
  </si>
  <si>
    <t xml:space="preserve">% subscribed to AB</t>
  </si>
  <si>
    <t xml:space="preserve">Not supplied</t>
  </si>
  <si>
    <t xml:space="preserve">Aston University</t>
  </si>
  <si>
    <t xml:space="preserve">Bangor University</t>
  </si>
  <si>
    <t xml:space="preserve">Bath Spa University</t>
  </si>
  <si>
    <t xml:space="preserve">Birkbeck, University of London</t>
  </si>
  <si>
    <t xml:space="preserve">Total Amazon Spend for Universities providing info for 2021</t>
  </si>
  <si>
    <t xml:space="preserve">Birmingham City University</t>
  </si>
  <si>
    <t xml:space="preserve">Bournemouth University</t>
  </si>
  <si>
    <t xml:space="preserve">S</t>
  </si>
  <si>
    <t xml:space="preserve">Brunel University</t>
  </si>
  <si>
    <t xml:space="preserve">No data'</t>
  </si>
  <si>
    <t xml:space="preserve">Bucks New Univeristy</t>
  </si>
  <si>
    <t xml:space="preserve">Canterbury Christ Church University</t>
  </si>
  <si>
    <t xml:space="preserve">Cardiff Met</t>
  </si>
  <si>
    <t xml:space="preserve">Cardiff University</t>
  </si>
  <si>
    <t xml:space="preserve">Central School of Speech and Drama</t>
  </si>
  <si>
    <t xml:space="preserve">Not available'</t>
  </si>
  <si>
    <t xml:space="preserve">City University London</t>
  </si>
  <si>
    <t xml:space="preserve">Coventry University</t>
  </si>
  <si>
    <t xml:space="preserve">Cranfield University</t>
  </si>
  <si>
    <t xml:space="preserve">De Montford University</t>
  </si>
  <si>
    <t xml:space="preserve">Durham University</t>
  </si>
  <si>
    <t xml:space="preserve">Edge Hill University</t>
  </si>
  <si>
    <t xml:space="preserve">Edinburgh Napier University</t>
  </si>
  <si>
    <t xml:space="preserve">Glasgow caledonian University</t>
  </si>
  <si>
    <t xml:space="preserve">Glyndwr University</t>
  </si>
  <si>
    <t xml:space="preserve">Goldsmiths, University of London</t>
  </si>
  <si>
    <t xml:space="preserve">Guildhall School of Music and Drama</t>
  </si>
  <si>
    <t xml:space="preserve">No longer publicly available</t>
  </si>
  <si>
    <t xml:space="preserve">Harper Adams Univeristy</t>
  </si>
  <si>
    <t xml:space="preserve">We do not hold this information- we do not have a trading account for Amazon.</t>
  </si>
  <si>
    <t xml:space="preserve">We do not hold this data.</t>
  </si>
  <si>
    <t xml:space="preserve">Heriot-Watt University</t>
  </si>
  <si>
    <t xml:space="preserve">Heythrop College</t>
  </si>
  <si>
    <t xml:space="preserve">Imperial College London</t>
  </si>
  <si>
    <t xml:space="preserve">Institute of Education: University of London</t>
  </si>
  <si>
    <t xml:space="preserve">Keele University</t>
  </si>
  <si>
    <t xml:space="preserve">Replied without Amazon figures. </t>
  </si>
  <si>
    <t xml:space="preserve">Only answered Amazon Business subscription question</t>
  </si>
  <si>
    <t xml:space="preserve">Kings College London</t>
  </si>
  <si>
    <t xml:space="preserve">Figures provided but not included in calculations (see Amazon spending notes)</t>
  </si>
  <si>
    <t xml:space="preserve">See note</t>
  </si>
  <si>
    <t xml:space="preserve">Kingston University</t>
  </si>
  <si>
    <t xml:space="preserve">Lancaster University</t>
  </si>
  <si>
    <t xml:space="preserve">Leeds Beckett University</t>
  </si>
  <si>
    <t xml:space="preserve">Liverpool Hope University</t>
  </si>
  <si>
    <t xml:space="preserve">Liverpool John Moores</t>
  </si>
  <si>
    <t xml:space="preserve">London Business School</t>
  </si>
  <si>
    <t xml:space="preserve">London Met</t>
  </si>
  <si>
    <t xml:space="preserve">London School of Economics</t>
  </si>
  <si>
    <t xml:space="preserve">London School of Hygiene</t>
  </si>
  <si>
    <t xml:space="preserve">London South Bank University</t>
  </si>
  <si>
    <t xml:space="preserve">LoughBorough University</t>
  </si>
  <si>
    <t xml:space="preserve">Manchester Metropolitan University</t>
  </si>
  <si>
    <t xml:space="preserve">Middlesex University</t>
  </si>
  <si>
    <t xml:space="preserve">Newcastle University</t>
  </si>
  <si>
    <t xml:space="preserve">Northumbria University</t>
  </si>
  <si>
    <t xml:space="preserve">Nottingham Trent University</t>
  </si>
  <si>
    <t xml:space="preserve">Open University</t>
  </si>
  <si>
    <t xml:space="preserve">Oxford Brookes University</t>
  </si>
  <si>
    <t xml:space="preserve">Plymouth University</t>
  </si>
  <si>
    <t xml:space="preserve">Queen Margaret University</t>
  </si>
  <si>
    <t xml:space="preserve">Queen Mary London</t>
  </si>
  <si>
    <t xml:space="preserve">Queen's University Belfast</t>
  </si>
  <si>
    <t xml:space="preserve">Robert Gordon University</t>
  </si>
  <si>
    <t xml:space="preserve">Information not held</t>
  </si>
  <si>
    <t xml:space="preserve">Royal Academy of Music</t>
  </si>
  <si>
    <t xml:space="preserve">Royal College of Art</t>
  </si>
  <si>
    <t xml:space="preserve">Royal College of Music</t>
  </si>
  <si>
    <t xml:space="preserve">Royal Holloway</t>
  </si>
  <si>
    <t xml:space="preserve">TBC</t>
  </si>
  <si>
    <t xml:space="preserve">Royal Veterinary College</t>
  </si>
  <si>
    <t xml:space="preserve">School of Oriental and African Studies</t>
  </si>
  <si>
    <t xml:space="preserve">Sheffield Hallam University</t>
  </si>
  <si>
    <t xml:space="preserve">Southampton Solent University</t>
  </si>
  <si>
    <t xml:space="preserve">St George's University of London</t>
  </si>
  <si>
    <t xml:space="preserve">Staffordshire University</t>
  </si>
  <si>
    <t xml:space="preserve">Swansea University</t>
  </si>
  <si>
    <t xml:space="preserve">Not published yet.</t>
  </si>
  <si>
    <t xml:space="preserve">Teeside University</t>
  </si>
  <si>
    <t xml:space="preserve">Rejected</t>
  </si>
  <si>
    <t xml:space="preserve">Trinity Laban Conservatoire of Music and Dance</t>
  </si>
  <si>
    <t xml:space="preserve">Trinity St David</t>
  </si>
  <si>
    <t xml:space="preserve">University College London</t>
  </si>
  <si>
    <t xml:space="preserve">University of Aberdeen</t>
  </si>
  <si>
    <t xml:space="preserve">University of Bath</t>
  </si>
  <si>
    <t xml:space="preserve">University of Bedfordshire</t>
  </si>
  <si>
    <t xml:space="preserve">University of Birmingham</t>
  </si>
  <si>
    <t xml:space="preserve">University of Bolton</t>
  </si>
  <si>
    <t xml:space="preserve">University of Bradford</t>
  </si>
  <si>
    <t xml:space="preserve">University of Brighton</t>
  </si>
  <si>
    <t xml:space="preserve">University of Bristol</t>
  </si>
  <si>
    <t xml:space="preserve">“N/A”</t>
  </si>
  <si>
    <t xml:space="preserve">University of Cambridge</t>
  </si>
  <si>
    <t xml:space="preserve">University of Central Lancashire</t>
  </si>
  <si>
    <t xml:space="preserve">University of Chester</t>
  </si>
  <si>
    <t xml:space="preserve">University of Chichester</t>
  </si>
  <si>
    <t xml:space="preserve">N/A'</t>
  </si>
  <si>
    <t xml:space="preserve">University of Cumbria</t>
  </si>
  <si>
    <t xml:space="preserve">University of Derby</t>
  </si>
  <si>
    <t xml:space="preserve">University of Dundee</t>
  </si>
  <si>
    <t xml:space="preserve">Information inaccessible </t>
  </si>
  <si>
    <t xml:space="preserve">Data not held</t>
  </si>
  <si>
    <t xml:space="preserve">University of East Anglia</t>
  </si>
  <si>
    <t xml:space="preserve">University of East London</t>
  </si>
  <si>
    <t xml:space="preserve">University of Edinburgh</t>
  </si>
  <si>
    <t xml:space="preserve">University of Essex</t>
  </si>
  <si>
    <t xml:space="preserve">University of Exeter</t>
  </si>
  <si>
    <t xml:space="preserve">'The University of Exeter estimates &lt;10%’</t>
  </si>
  <si>
    <t xml:space="preserve">University of Glasgow</t>
  </si>
  <si>
    <t xml:space="preserve">University of Gloucestershire</t>
  </si>
  <si>
    <t xml:space="preserve">University of Greenwich</t>
  </si>
  <si>
    <t xml:space="preserve">University of Hertfordshire</t>
  </si>
  <si>
    <t xml:space="preserve">University of Huddersfield</t>
  </si>
  <si>
    <t xml:space="preserve">University of Hull</t>
  </si>
  <si>
    <t xml:space="preserve">University of Kent</t>
  </si>
  <si>
    <t xml:space="preserve">University of Leeds</t>
  </si>
  <si>
    <t xml:space="preserve">544,765 </t>
  </si>
  <si>
    <t xml:space="preserve">210,950 </t>
  </si>
  <si>
    <t xml:space="preserve">University of Leicester</t>
  </si>
  <si>
    <t xml:space="preserve">University of Lincoln</t>
  </si>
  <si>
    <t xml:space="preserve">University of Liverpool</t>
  </si>
  <si>
    <t xml:space="preserve">University of London</t>
  </si>
  <si>
    <t xml:space="preserve">University of Manchester</t>
  </si>
  <si>
    <t xml:space="preserve">University of Northampton</t>
  </si>
  <si>
    <t xml:space="preserve">University of Nottingham</t>
  </si>
  <si>
    <t xml:space="preserve">University of Oxford</t>
  </si>
  <si>
    <t xml:space="preserve">University of Portsmouth</t>
  </si>
  <si>
    <t xml:space="preserve">University of Reading</t>
  </si>
  <si>
    <t xml:space="preserve">University of Roehampton</t>
  </si>
  <si>
    <t xml:space="preserve">University of Salford</t>
  </si>
  <si>
    <t xml:space="preserve">University of Sheffield</t>
  </si>
  <si>
    <t xml:space="preserve">233.3m</t>
  </si>
  <si>
    <t xml:space="preserve">231.6m</t>
  </si>
  <si>
    <t xml:space="preserve">152.3m</t>
  </si>
  <si>
    <t xml:space="preserve">University of South Wales</t>
  </si>
  <si>
    <t xml:space="preserve">University of Southampton</t>
  </si>
  <si>
    <t xml:space="preserve">University of Stirling</t>
  </si>
  <si>
    <t xml:space="preserve">University of Strathclyde</t>
  </si>
  <si>
    <t xml:space="preserve">University of Sunderland</t>
  </si>
  <si>
    <t xml:space="preserve">University of Surrey</t>
  </si>
  <si>
    <t xml:space="preserve">University of Sussex</t>
  </si>
  <si>
    <t xml:space="preserve">University of the Arts London</t>
  </si>
  <si>
    <t xml:space="preserve">University of the West of Scotland</t>
  </si>
  <si>
    <t xml:space="preserve">University of Ulster</t>
  </si>
  <si>
    <t xml:space="preserve">University of Wales</t>
  </si>
  <si>
    <t xml:space="preserve">See UWTSD</t>
  </si>
  <si>
    <t xml:space="preserve">University of Wales, Trinity St David</t>
  </si>
  <si>
    <t xml:space="preserve">Appeal upheld</t>
  </si>
  <si>
    <t xml:space="preserve">University of Warwick</t>
  </si>
  <si>
    <t xml:space="preserve">University of West England, Bristol</t>
  </si>
  <si>
    <t xml:space="preserve">University of West London</t>
  </si>
  <si>
    <t xml:space="preserve">No payments to date have been made to Amazon from the university’</t>
  </si>
  <si>
    <t xml:space="preserve">'No payments to date have been made to Amazon from the university’</t>
  </si>
  <si>
    <t xml:space="preserve">University of Westminster</t>
  </si>
  <si>
    <t xml:space="preserve">University of Winchester</t>
  </si>
  <si>
    <t xml:space="preserve">University of Wolverhampton</t>
  </si>
  <si>
    <t xml:space="preserve">University of Worcester</t>
  </si>
  <si>
    <t xml:space="preserve">University of York</t>
  </si>
  <si>
    <t xml:space="preserve">University St Andrews</t>
  </si>
  <si>
    <t xml:space="preserve">York St John University</t>
  </si>
</sst>
</file>

<file path=xl/styles.xml><?xml version="1.0" encoding="utf-8"?>
<styleSheet xmlns="http://schemas.openxmlformats.org/spreadsheetml/2006/main">
  <numFmts count="8">
    <numFmt numFmtId="164" formatCode="General"/>
    <numFmt numFmtId="165" formatCode="#,##0"/>
    <numFmt numFmtId="166" formatCode="#,##0.00"/>
    <numFmt numFmtId="167" formatCode="General"/>
    <numFmt numFmtId="168" formatCode="0%"/>
    <numFmt numFmtId="169" formatCode="[$£-809]#,##0.00;[RED]\-[$£-809]#,##0.00"/>
    <numFmt numFmtId="170" formatCode="\ * #,##0.00\ ;\-* #,##0.00\ ;\ * \-#\ ;\ @\ "/>
    <numFmt numFmtId="171" formatCode="#,##0.000"/>
  </numFmts>
  <fonts count="18">
    <font>
      <sz val="11"/>
      <color rgb="FF000000"/>
      <name val="Arial"/>
      <family val="2"/>
      <charset val="1"/>
    </font>
    <font>
      <sz val="10"/>
      <name val="Arial"/>
      <family val="0"/>
    </font>
    <font>
      <sz val="10"/>
      <name val="Arial"/>
      <family val="0"/>
    </font>
    <font>
      <sz val="10"/>
      <name val="Arial"/>
      <family val="0"/>
    </font>
    <font>
      <sz val="10"/>
      <color rgb="FFFFFFFF"/>
      <name val="Arial"/>
      <family val="2"/>
      <charset val="1"/>
    </font>
    <font>
      <b val="true"/>
      <sz val="10"/>
      <color rgb="FF000000"/>
      <name val="Arial"/>
      <family val="2"/>
      <charset val="1"/>
    </font>
    <font>
      <b val="true"/>
      <sz val="10"/>
      <color rgb="FFFFFFFF"/>
      <name val="Arial"/>
      <family val="2"/>
      <charset val="1"/>
    </font>
    <font>
      <i val="true"/>
      <sz val="10"/>
      <color rgb="FF808080"/>
      <name val="Arial"/>
      <family val="2"/>
      <charset val="1"/>
    </font>
    <font>
      <b val="true"/>
      <sz val="24"/>
      <color rgb="FF000000"/>
      <name val="Arial"/>
      <family val="2"/>
      <charset val="1"/>
    </font>
    <font>
      <u val="single"/>
      <sz val="10"/>
      <color rgb="FF0000EE"/>
      <name val="Arial"/>
      <family val="2"/>
      <charset val="1"/>
    </font>
    <font>
      <b val="true"/>
      <i val="true"/>
      <u val="single"/>
      <sz val="10"/>
      <color rgb="FF000000"/>
      <name val="Arial"/>
      <family val="2"/>
      <charset val="1"/>
    </font>
    <font>
      <sz val="10"/>
      <color rgb="FFCC0000"/>
      <name val="Arial"/>
      <family val="2"/>
      <charset val="1"/>
    </font>
    <font>
      <sz val="10"/>
      <color rgb="FF000000"/>
      <name val="Times New Roman"/>
      <family val="1"/>
      <charset val="1"/>
    </font>
    <font>
      <sz val="8"/>
      <color rgb="FF000000"/>
      <name val="Arial"/>
      <family val="2"/>
      <charset val="1"/>
    </font>
    <font>
      <sz val="8"/>
      <color rgb="FF202124"/>
      <name val="Arial"/>
      <family val="2"/>
      <charset val="1"/>
    </font>
    <font>
      <sz val="10"/>
      <color rgb="FF000000"/>
      <name val="Arial"/>
      <family val="2"/>
      <charset val="1"/>
    </font>
    <font>
      <sz val="9"/>
      <color rgb="FF000000"/>
      <name val="Tahoma"/>
      <family val="2"/>
      <charset val="1"/>
    </font>
    <font>
      <sz val="9"/>
      <color rgb="FF000000"/>
      <name val="Tahoma"/>
      <family val="0"/>
      <charset val="1"/>
    </font>
  </fonts>
  <fills count="9">
    <fill>
      <patternFill patternType="none"/>
    </fill>
    <fill>
      <patternFill patternType="gray125"/>
    </fill>
    <fill>
      <patternFill patternType="solid">
        <fgColor rgb="FF000000"/>
        <bgColor rgb="FF202124"/>
      </patternFill>
    </fill>
    <fill>
      <patternFill patternType="solid">
        <fgColor rgb="FF808080"/>
        <bgColor rgb="FF969696"/>
      </patternFill>
    </fill>
    <fill>
      <patternFill patternType="solid">
        <fgColor rgb="FFDDDDDD"/>
        <bgColor rgb="FFDEE6EF"/>
      </patternFill>
    </fill>
    <fill>
      <patternFill patternType="solid">
        <fgColor rgb="FFCC0000"/>
        <bgColor rgb="FF800000"/>
      </patternFill>
    </fill>
    <fill>
      <patternFill patternType="solid">
        <fgColor rgb="FFDEE6EF"/>
        <bgColor rgb="FFDDDDDD"/>
      </patternFill>
    </fill>
    <fill>
      <patternFill patternType="solid">
        <fgColor rgb="FFFFFFFF"/>
        <bgColor rgb="FFFFFFCC"/>
      </patternFill>
    </fill>
    <fill>
      <patternFill patternType="solid">
        <fgColor rgb="FFFFFF00"/>
        <bgColor rgb="FFFFFF00"/>
      </patternFill>
    </fill>
  </fills>
  <borders count="7">
    <border diagonalUp="false" diagonalDown="false">
      <left/>
      <right/>
      <top/>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3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cellStyleXfs>
  <cellXfs count="37">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6" borderId="1" xfId="0" applyFont="true" applyBorder="true" applyAlignment="true" applyProtection="false">
      <alignment horizontal="general" vertical="bottom" textRotation="0" wrapText="true" indent="0" shrinkToFit="false"/>
      <protection locked="true" hidden="false"/>
    </xf>
    <xf numFmtId="164" fontId="12" fillId="6" borderId="2" xfId="0" applyFont="true" applyBorder="true" applyAlignment="true" applyProtection="false">
      <alignment horizontal="general" vertical="bottom" textRotation="0" wrapText="true" indent="0" shrinkToFit="false"/>
      <protection locked="true" hidden="false"/>
    </xf>
    <xf numFmtId="164" fontId="12" fillId="6" borderId="3" xfId="0" applyFont="true" applyBorder="true" applyAlignment="true" applyProtection="false">
      <alignment horizontal="general" vertical="bottom" textRotation="0" wrapText="true" indent="0" shrinkToFit="false"/>
      <protection locked="true" hidden="false"/>
    </xf>
    <xf numFmtId="164" fontId="12" fillId="6" borderId="4" xfId="0" applyFont="true" applyBorder="true" applyAlignment="true" applyProtection="false">
      <alignment horizontal="general" vertical="bottom" textRotation="0" wrapText="tru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5" fontId="0" fillId="0" borderId="6" xfId="0" applyFont="fals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7" fontId="13" fillId="0" borderId="6" xfId="0" applyFont="true" applyBorder="true" applyAlignment="false" applyProtection="false">
      <alignment horizontal="general" vertical="bottom" textRotation="0" wrapText="false" indent="0" shrinkToFit="false"/>
      <protection locked="true" hidden="false"/>
    </xf>
    <xf numFmtId="167" fontId="14" fillId="0" borderId="6" xfId="0" applyFont="true" applyBorder="true" applyAlignment="false" applyProtection="false">
      <alignment horizontal="general" vertical="bottom" textRotation="0" wrapText="false" indent="0" shrinkToFit="false"/>
      <protection locked="true" hidden="false"/>
    </xf>
    <xf numFmtId="167" fontId="13" fillId="0" borderId="0" xfId="0" applyFont="true" applyBorder="false" applyAlignment="false" applyProtection="false">
      <alignment horizontal="general" vertical="bottom" textRotation="0" wrapText="false" indent="0" shrinkToFit="false"/>
      <protection locked="true" hidden="false"/>
    </xf>
    <xf numFmtId="164" fontId="12" fillId="6" borderId="5" xfId="0" applyFont="true" applyBorder="true" applyAlignment="true" applyProtection="false">
      <alignment horizontal="general" vertical="bottom" textRotation="0" wrapText="true" indent="0" shrinkToFit="false"/>
      <protection locked="true" hidden="false"/>
    </xf>
    <xf numFmtId="164" fontId="12" fillId="6" borderId="6" xfId="0" applyFont="true" applyBorder="true" applyAlignment="true" applyProtection="false">
      <alignment horizontal="general" vertical="bottom" textRotation="0" wrapText="tru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8" fontId="0" fillId="0" borderId="6" xfId="0" applyFont="false" applyBorder="true" applyAlignment="false" applyProtection="false">
      <alignment horizontal="general" vertical="bottom" textRotation="0" wrapText="false" indent="0" shrinkToFit="false"/>
      <protection locked="true" hidden="false"/>
    </xf>
    <xf numFmtId="164" fontId="0" fillId="7" borderId="6" xfId="0" applyFont="true" applyBorder="true" applyAlignment="false" applyProtection="false">
      <alignment horizontal="general" vertical="bottom" textRotation="0" wrapText="false" indent="0" shrinkToFit="false"/>
      <protection locked="true" hidden="false"/>
    </xf>
    <xf numFmtId="169" fontId="0" fillId="0" borderId="6" xfId="0" applyFont="false" applyBorder="true" applyAlignment="false" applyProtection="false">
      <alignment horizontal="general" vertical="bottom" textRotation="0" wrapText="false" indent="0" shrinkToFit="false"/>
      <protection locked="true" hidden="false"/>
    </xf>
    <xf numFmtId="164" fontId="0" fillId="7" borderId="6" xfId="0" applyFont="true" applyBorder="true" applyAlignment="true" applyProtection="false">
      <alignment horizontal="general" vertical="bottom" textRotation="0" wrapText="true" indent="0" shrinkToFit="false"/>
      <protection locked="true" hidden="false"/>
    </xf>
    <xf numFmtId="164" fontId="0" fillId="0" borderId="6" xfId="0" applyFont="false" applyBorder="true" applyAlignment="true" applyProtection="false">
      <alignment horizontal="center" vertical="bottom" textRotation="0" wrapText="true" indent="0" shrinkToFit="false"/>
      <protection locked="true" hidden="false"/>
    </xf>
    <xf numFmtId="165" fontId="0" fillId="7" borderId="6" xfId="0" applyFont="fals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true" indent="0" shrinkToFit="false"/>
      <protection locked="true" hidden="false"/>
    </xf>
    <xf numFmtId="170" fontId="0" fillId="0" borderId="6" xfId="15" applyFont="true" applyBorder="true" applyAlignment="true" applyProtection="true">
      <alignment horizontal="general" vertical="bottom" textRotation="0" wrapText="false" indent="0" shrinkToFit="false"/>
      <protection locked="true" hidden="false"/>
    </xf>
    <xf numFmtId="166" fontId="0" fillId="0" borderId="6" xfId="0" applyFont="false" applyBorder="true" applyAlignment="true" applyProtection="false">
      <alignment horizontal="center" vertical="bottom" textRotation="0" wrapText="false" indent="0" shrinkToFit="false"/>
      <protection locked="true" hidden="false"/>
    </xf>
    <xf numFmtId="164" fontId="12" fillId="0" borderId="6" xfId="0" applyFont="true" applyBorder="true" applyAlignment="true" applyProtection="false">
      <alignment horizontal="general" vertical="bottom" textRotation="0" wrapText="tru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general" vertical="bottom" textRotation="0" wrapText="true" indent="0" shrinkToFit="false"/>
      <protection locked="true" hidden="false"/>
    </xf>
    <xf numFmtId="171" fontId="0" fillId="0" borderId="6"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true" indent="0" shrinkToFit="false"/>
      <protection locked="true" hidden="false"/>
    </xf>
    <xf numFmtId="164" fontId="0" fillId="0" borderId="6" xfId="0" applyFont="false" applyBorder="true" applyAlignment="true" applyProtection="false">
      <alignment horizontal="center" vertical="bottom" textRotation="0" wrapText="false" indent="0" shrinkToFit="false"/>
      <protection locked="true" hidden="false"/>
    </xf>
    <xf numFmtId="164" fontId="12" fillId="8" borderId="5" xfId="0" applyFont="true" applyBorder="true" applyAlignment="true" applyProtection="false">
      <alignment horizontal="general" vertical="bottom" textRotation="0" wrapText="true" indent="0" shrinkToFit="false"/>
      <protection locked="true" hidden="false"/>
    </xf>
    <xf numFmtId="164" fontId="0" fillId="8" borderId="5" xfId="0" applyFont="true" applyBorder="true" applyAlignment="false" applyProtection="false">
      <alignment horizontal="general" vertical="bottom" textRotation="0" wrapText="false" indent="0" shrinkToFit="false"/>
      <protection locked="true" hidden="false"/>
    </xf>
    <xf numFmtId="165" fontId="0" fillId="8" borderId="6" xfId="0" applyFont="false" applyBorder="true" applyAlignment="false" applyProtection="false">
      <alignment horizontal="general" vertical="bottom" textRotation="0" wrapText="false" indent="0" shrinkToFit="false"/>
      <protection locked="true" hidden="false"/>
    </xf>
    <xf numFmtId="164" fontId="0" fillId="8" borderId="6"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cellXfs>
  <cellStyles count="18">
    <cellStyle name="Normal" xfId="0" builtinId="0"/>
    <cellStyle name="Comma" xfId="15" builtinId="3"/>
    <cellStyle name="Comma [0]" xfId="16" builtinId="6"/>
    <cellStyle name="Currency" xfId="17" builtinId="4"/>
    <cellStyle name="Currency [0]" xfId="18" builtinId="7"/>
    <cellStyle name="Percent" xfId="19" builtinId="5"/>
    <cellStyle name="Accent 1 5" xfId="20"/>
    <cellStyle name="Accent 2 6" xfId="21"/>
    <cellStyle name="Accent 3 7" xfId="22"/>
    <cellStyle name="Accent 4" xfId="23"/>
    <cellStyle name="Error 8" xfId="24"/>
    <cellStyle name="Footnote 9" xfId="25"/>
    <cellStyle name="Heading 10" xfId="26"/>
    <cellStyle name="Hyperlink 11" xfId="27"/>
    <cellStyle name="Result 12" xfId="28"/>
    <cellStyle name="Status 13" xfId="29"/>
    <cellStyle name="Text 14" xfId="30"/>
    <cellStyle name="Warning 15" xfId="31"/>
  </cellStyles>
  <colors>
    <indexedColors>
      <rgbColor rgb="FF000000"/>
      <rgbColor rgb="FFFFFFFF"/>
      <rgbColor rgb="FFCC0000"/>
      <rgbColor rgb="FF00FF00"/>
      <rgbColor rgb="FF0000EE"/>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6E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02124"/>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Y138"/>
  <sheetViews>
    <sheetView showFormulas="false" showGridLines="true" showRowColHeaders="true" showZeros="true" rightToLeft="false" tabSelected="true" showOutlineSymbols="true" defaultGridColor="true" view="pageBreakPreview" topLeftCell="A1" colorId="64" zoomScale="65" zoomScaleNormal="75" zoomScalePageLayoutView="65"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C3" activeCellId="0" sqref="C3"/>
    </sheetView>
  </sheetViews>
  <sheetFormatPr defaultColWidth="8.609375" defaultRowHeight="14" zeroHeight="false" outlineLevelRow="0" outlineLevelCol="0"/>
  <cols>
    <col collapsed="false" customWidth="true" hidden="false" outlineLevel="0" max="1" min="1" style="0" width="10.67"/>
    <col collapsed="false" customWidth="true" hidden="true" outlineLevel="0" max="2" min="2" style="0" width="12.75"/>
    <col collapsed="false" customWidth="true" hidden="false" outlineLevel="0" max="13" min="3" style="0" width="16.58"/>
    <col collapsed="false" customWidth="true" hidden="true" outlineLevel="0" max="14" min="14" style="0" width="16.58"/>
    <col collapsed="false" customWidth="true" hidden="false" outlineLevel="0" max="15" min="15" style="0" width="16.58"/>
    <col collapsed="false" customWidth="true" hidden="true" outlineLevel="0" max="16" min="16" style="0" width="16.58"/>
    <col collapsed="false" customWidth="true" hidden="false" outlineLevel="0" max="17" min="17" style="0" width="16.58"/>
    <col collapsed="false" customWidth="true" hidden="true" outlineLevel="0" max="18" min="18" style="0" width="16.58"/>
    <col collapsed="false" customWidth="true" hidden="false" outlineLevel="0" max="22" min="19" style="0" width="16.58"/>
    <col collapsed="false" customWidth="true" hidden="true" outlineLevel="0" max="23" min="23" style="0" width="10.5"/>
  </cols>
  <sheetData>
    <row r="1" customFormat="false" ht="25.5" hidden="false" customHeight="false" outlineLevel="0" collapsed="false">
      <c r="A1" s="1" t="s">
        <v>0</v>
      </c>
      <c r="B1" s="1" t="s">
        <v>1</v>
      </c>
      <c r="C1" s="2" t="s">
        <v>2</v>
      </c>
      <c r="D1" s="2"/>
      <c r="E1" s="2"/>
      <c r="F1" s="2" t="s">
        <v>3</v>
      </c>
      <c r="G1" s="2" t="s">
        <v>4</v>
      </c>
      <c r="H1" s="2"/>
      <c r="I1" s="2"/>
      <c r="J1" s="2" t="s">
        <v>5</v>
      </c>
      <c r="K1" s="2" t="s">
        <v>6</v>
      </c>
      <c r="L1" s="2"/>
      <c r="M1" s="2"/>
      <c r="N1" s="2"/>
      <c r="O1" s="2" t="s">
        <v>7</v>
      </c>
      <c r="P1" s="2"/>
      <c r="Q1" s="2" t="s">
        <v>8</v>
      </c>
      <c r="R1" s="2"/>
      <c r="S1" s="2" t="s">
        <v>9</v>
      </c>
      <c r="T1" s="2"/>
      <c r="U1" s="2"/>
      <c r="V1" s="2" t="s">
        <v>10</v>
      </c>
    </row>
    <row r="2" customFormat="false" ht="25.5" hidden="false" customHeight="false" outlineLevel="0" collapsed="false">
      <c r="A2" s="3"/>
      <c r="B2" s="3"/>
      <c r="C2" s="2" t="n">
        <v>2019</v>
      </c>
      <c r="D2" s="2" t="n">
        <v>2020</v>
      </c>
      <c r="E2" s="2" t="n">
        <v>2021</v>
      </c>
      <c r="F2" s="2"/>
      <c r="G2" s="2" t="n">
        <v>2019</v>
      </c>
      <c r="H2" s="2" t="n">
        <v>2020</v>
      </c>
      <c r="I2" s="2" t="n">
        <v>2021</v>
      </c>
      <c r="J2" s="2"/>
      <c r="K2" s="2" t="n">
        <v>2019</v>
      </c>
      <c r="L2" s="2" t="n">
        <v>2020</v>
      </c>
      <c r="M2" s="2" t="n">
        <v>2021</v>
      </c>
      <c r="N2" s="2" t="s">
        <v>11</v>
      </c>
      <c r="O2" s="2"/>
      <c r="P2" s="2"/>
      <c r="Q2" s="2"/>
      <c r="R2" s="2"/>
      <c r="S2" s="2" t="n">
        <v>2019</v>
      </c>
      <c r="T2" s="2" t="n">
        <v>2020</v>
      </c>
      <c r="U2" s="2" t="n">
        <v>2021</v>
      </c>
      <c r="V2" s="2"/>
    </row>
    <row r="3" customFormat="false" ht="50" hidden="false" customHeight="true" outlineLevel="0" collapsed="false">
      <c r="A3" s="4" t="s">
        <v>12</v>
      </c>
      <c r="B3" s="5" t="s">
        <v>13</v>
      </c>
      <c r="C3" s="6" t="n">
        <v>34742000</v>
      </c>
      <c r="D3" s="6" t="n">
        <v>35293000</v>
      </c>
      <c r="E3" s="6" t="n">
        <v>37177000</v>
      </c>
      <c r="F3" s="7" t="s">
        <v>14</v>
      </c>
      <c r="G3" s="7" t="s">
        <v>15</v>
      </c>
      <c r="H3" s="7" t="s">
        <v>15</v>
      </c>
      <c r="I3" s="6" t="n">
        <v>7592114.34</v>
      </c>
      <c r="J3" s="8" t="s">
        <v>16</v>
      </c>
      <c r="K3" s="6" t="n">
        <v>21991.75</v>
      </c>
      <c r="L3" s="6" t="n">
        <v>21219.43</v>
      </c>
      <c r="M3" s="6" t="n">
        <v>30386.64</v>
      </c>
      <c r="N3" s="9" t="n">
        <f aca="false">SUM(M3:M136)/81</f>
        <v>155475.328271605</v>
      </c>
      <c r="O3" s="7" t="s">
        <v>14</v>
      </c>
      <c r="P3" s="10" t="n">
        <f aca="false">COUNTIF(O3:O136,"R")</f>
        <v>49</v>
      </c>
      <c r="Q3" s="7" t="s">
        <v>17</v>
      </c>
      <c r="R3" s="11" t="n">
        <f aca="false">COUNTIF(Q3:Q136,"Yes")</f>
        <v>50</v>
      </c>
      <c r="S3" s="6" t="n">
        <v>20583</v>
      </c>
      <c r="T3" s="6"/>
      <c r="U3" s="6"/>
      <c r="V3" s="7"/>
      <c r="W3" s="12" t="n">
        <f aca="false">COUNTIF(V3:V136,"R")</f>
        <v>29</v>
      </c>
    </row>
    <row r="4" customFormat="false" ht="50" hidden="false" customHeight="true" outlineLevel="0" collapsed="false">
      <c r="A4" s="13" t="s">
        <v>18</v>
      </c>
      <c r="B4" s="5" t="s">
        <v>13</v>
      </c>
      <c r="C4" s="6" t="n">
        <v>116282000</v>
      </c>
      <c r="D4" s="6" t="n">
        <v>107534000</v>
      </c>
      <c r="E4" s="6" t="n">
        <v>118842000</v>
      </c>
      <c r="F4" s="7" t="s">
        <v>14</v>
      </c>
      <c r="G4" s="6" t="n">
        <v>46479550</v>
      </c>
      <c r="H4" s="6" t="n">
        <v>49440367</v>
      </c>
      <c r="I4" s="6" t="n">
        <v>54760744</v>
      </c>
      <c r="J4" s="7" t="s">
        <v>14</v>
      </c>
      <c r="K4" s="6" t="n">
        <v>50000</v>
      </c>
      <c r="L4" s="9" t="n">
        <v>49000</v>
      </c>
      <c r="M4" s="9" t="n">
        <v>47000</v>
      </c>
      <c r="N4" s="14" t="s">
        <v>19</v>
      </c>
      <c r="O4" s="7" t="s">
        <v>20</v>
      </c>
      <c r="P4" s="7" t="n">
        <f aca="false">COUNTIF(O3:O136,"F")</f>
        <v>28</v>
      </c>
      <c r="Q4" s="7" t="s">
        <v>21</v>
      </c>
      <c r="R4" s="11" t="n">
        <f aca="false">COUNTIF(Q3:Q136,"No")</f>
        <v>39</v>
      </c>
      <c r="S4" s="6" t="n">
        <v>4200</v>
      </c>
      <c r="T4" s="6" t="n">
        <v>2500</v>
      </c>
      <c r="U4" s="6" t="n">
        <v>2700</v>
      </c>
      <c r="V4" s="7" t="s">
        <v>14</v>
      </c>
      <c r="W4" s="0" t="n">
        <f aca="false">COUNTIF(V3:V136,"F")</f>
        <v>13</v>
      </c>
    </row>
    <row r="5" customFormat="false" ht="50" hidden="false" customHeight="true" outlineLevel="0" collapsed="false">
      <c r="A5" s="13" t="s">
        <v>22</v>
      </c>
      <c r="B5" s="5" t="s">
        <v>13</v>
      </c>
      <c r="C5" s="6" t="n">
        <v>216597000</v>
      </c>
      <c r="D5" s="6" t="n">
        <v>240844000</v>
      </c>
      <c r="E5" s="6" t="n">
        <v>268874000</v>
      </c>
      <c r="F5" s="7" t="s">
        <v>14</v>
      </c>
      <c r="G5" s="6" t="n">
        <v>44958053</v>
      </c>
      <c r="H5" s="6" t="n">
        <v>41393960</v>
      </c>
      <c r="I5" s="6" t="n">
        <v>46140473</v>
      </c>
      <c r="J5" s="6" t="s">
        <v>14</v>
      </c>
      <c r="K5" s="6" t="n">
        <v>88854</v>
      </c>
      <c r="L5" s="6" t="n">
        <v>106778</v>
      </c>
      <c r="M5" s="6" t="n">
        <v>153428</v>
      </c>
      <c r="N5" s="6" t="n">
        <f aca="false">SUM(M3:M136)/78</f>
        <v>161455.148589744</v>
      </c>
      <c r="O5" s="7" t="s">
        <v>14</v>
      </c>
      <c r="P5" s="7"/>
      <c r="Q5" s="7" t="s">
        <v>13</v>
      </c>
      <c r="R5" s="14" t="s">
        <v>23</v>
      </c>
      <c r="S5" s="15" t="s">
        <v>24</v>
      </c>
      <c r="T5" s="15"/>
      <c r="U5" s="15"/>
      <c r="V5" s="7"/>
    </row>
    <row r="6" customFormat="false" ht="50" hidden="true" customHeight="true" outlineLevel="0" collapsed="false">
      <c r="A6" s="13" t="s">
        <v>25</v>
      </c>
      <c r="B6" s="5"/>
      <c r="C6" s="6" t="n">
        <v>0</v>
      </c>
      <c r="D6" s="6" t="n">
        <v>0</v>
      </c>
      <c r="E6" s="6" t="n">
        <v>0</v>
      </c>
      <c r="F6" s="7"/>
      <c r="G6" s="6"/>
      <c r="H6" s="6"/>
      <c r="I6" s="6"/>
      <c r="J6" s="7"/>
      <c r="K6" s="9"/>
      <c r="L6" s="9"/>
      <c r="M6" s="9"/>
      <c r="N6" s="7"/>
      <c r="O6" s="7"/>
      <c r="P6" s="7"/>
      <c r="Q6" s="7"/>
      <c r="R6" s="7"/>
      <c r="S6" s="7"/>
      <c r="T6" s="7"/>
      <c r="U6" s="7"/>
      <c r="V6" s="7"/>
    </row>
    <row r="7" customFormat="false" ht="50" hidden="false" customHeight="true" outlineLevel="0" collapsed="false">
      <c r="A7" s="13" t="s">
        <v>26</v>
      </c>
      <c r="B7" s="5" t="s">
        <v>13</v>
      </c>
      <c r="C7" s="6" t="n">
        <v>143335000</v>
      </c>
      <c r="D7" s="6" t="n">
        <v>144939000</v>
      </c>
      <c r="E7" s="6" t="n">
        <v>150759000</v>
      </c>
      <c r="F7" s="7" t="s">
        <v>14</v>
      </c>
      <c r="G7" s="6" t="n">
        <v>36381425</v>
      </c>
      <c r="H7" s="6" t="n">
        <v>34003928</v>
      </c>
      <c r="I7" s="6" t="n">
        <v>38024719</v>
      </c>
      <c r="J7" s="7" t="s">
        <v>14</v>
      </c>
      <c r="K7" s="6" t="n">
        <v>146760.06</v>
      </c>
      <c r="L7" s="6" t="n">
        <v>154947.44</v>
      </c>
      <c r="M7" s="6" t="n">
        <v>186557.26</v>
      </c>
      <c r="N7" s="7" t="e">
        <f aca="false">100*(N5/#REF!)</f>
        <v>#REF!</v>
      </c>
      <c r="O7" s="7" t="s">
        <v>14</v>
      </c>
      <c r="P7" s="7"/>
      <c r="Q7" s="7" t="s">
        <v>13</v>
      </c>
      <c r="R7" s="16" t="n">
        <v>0.55</v>
      </c>
      <c r="S7" s="6" t="n">
        <v>520</v>
      </c>
      <c r="T7" s="6" t="n">
        <v>340</v>
      </c>
      <c r="U7" s="6" t="n">
        <v>3730</v>
      </c>
      <c r="V7" s="7" t="s">
        <v>14</v>
      </c>
    </row>
    <row r="8" customFormat="false" ht="50" hidden="true" customHeight="true" outlineLevel="0" collapsed="false">
      <c r="A8" s="13" t="s">
        <v>27</v>
      </c>
      <c r="B8" s="5"/>
      <c r="C8" s="6" t="n">
        <v>0</v>
      </c>
      <c r="D8" s="6" t="n">
        <v>0</v>
      </c>
      <c r="E8" s="6" t="n">
        <v>0</v>
      </c>
      <c r="F8" s="7"/>
      <c r="G8" s="6"/>
      <c r="H8" s="6"/>
      <c r="I8" s="6"/>
      <c r="J8" s="7"/>
      <c r="K8" s="6"/>
      <c r="L8" s="6"/>
      <c r="M8" s="6"/>
      <c r="N8" s="7"/>
      <c r="O8" s="7"/>
      <c r="P8" s="7"/>
      <c r="Q8" s="7"/>
      <c r="R8" s="7"/>
      <c r="S8" s="6"/>
      <c r="T8" s="6"/>
      <c r="U8" s="6"/>
      <c r="V8" s="7"/>
    </row>
    <row r="9" customFormat="false" ht="50" hidden="false" customHeight="true" outlineLevel="0" collapsed="false">
      <c r="A9" s="13" t="s">
        <v>28</v>
      </c>
      <c r="B9" s="5" t="s">
        <v>13</v>
      </c>
      <c r="C9" s="6" t="n">
        <v>105422000</v>
      </c>
      <c r="D9" s="6" t="n">
        <v>108707000</v>
      </c>
      <c r="E9" s="6" t="n">
        <v>117795000</v>
      </c>
      <c r="F9" s="7" t="s">
        <v>14</v>
      </c>
      <c r="G9" s="6" t="n">
        <v>33872000</v>
      </c>
      <c r="H9" s="6" t="n">
        <v>26982000</v>
      </c>
      <c r="I9" s="6" t="n">
        <v>27354000</v>
      </c>
      <c r="J9" s="7" t="s">
        <v>14</v>
      </c>
      <c r="K9" s="6" t="n">
        <v>115038.94</v>
      </c>
      <c r="L9" s="6" t="n">
        <v>83729.73</v>
      </c>
      <c r="M9" s="6" t="n">
        <v>99371.37</v>
      </c>
      <c r="N9" s="14" t="s">
        <v>29</v>
      </c>
      <c r="O9" s="7" t="s">
        <v>14</v>
      </c>
      <c r="P9" s="10" t="n">
        <f aca="false">COUNTIF(O4:O135,"F")</f>
        <v>28</v>
      </c>
      <c r="Q9" s="7" t="s">
        <v>13</v>
      </c>
      <c r="R9" s="11"/>
      <c r="S9" s="6" t="n">
        <v>11318</v>
      </c>
      <c r="T9" s="6" t="n">
        <v>5905</v>
      </c>
      <c r="U9" s="6" t="n">
        <v>6527</v>
      </c>
      <c r="V9" s="7" t="s">
        <v>14</v>
      </c>
    </row>
    <row r="10" customFormat="false" ht="50" hidden="false" customHeight="true" outlineLevel="0" collapsed="false">
      <c r="A10" s="13" t="s">
        <v>30</v>
      </c>
      <c r="B10" s="5" t="s">
        <v>13</v>
      </c>
      <c r="C10" s="6" t="n">
        <v>246766000</v>
      </c>
      <c r="D10" s="6" t="n">
        <v>256434000</v>
      </c>
      <c r="E10" s="6" t="n">
        <v>274607000</v>
      </c>
      <c r="F10" s="7" t="s">
        <v>14</v>
      </c>
      <c r="G10" s="6" t="n">
        <v>82991000</v>
      </c>
      <c r="H10" s="6" t="n">
        <v>88154000</v>
      </c>
      <c r="I10" s="6" t="n">
        <v>82366000</v>
      </c>
      <c r="J10" s="8" t="s">
        <v>20</v>
      </c>
      <c r="K10" s="6" t="n">
        <v>213235.9</v>
      </c>
      <c r="L10" s="6" t="n">
        <v>123915.82</v>
      </c>
      <c r="M10" s="6" t="n">
        <v>197084.05</v>
      </c>
      <c r="N10" s="8" t="n">
        <f aca="false">SUM(M3:M136)</f>
        <v>12593501.59</v>
      </c>
      <c r="O10" s="7" t="s">
        <v>20</v>
      </c>
      <c r="P10" s="7"/>
      <c r="Q10" s="7" t="s">
        <v>17</v>
      </c>
      <c r="R10" s="7"/>
      <c r="S10" s="6" t="n">
        <v>21022</v>
      </c>
      <c r="T10" s="8" t="n">
        <v>28638.97</v>
      </c>
      <c r="U10" s="8" t="n">
        <v>32437.5</v>
      </c>
      <c r="V10" s="7" t="s">
        <v>14</v>
      </c>
    </row>
    <row r="11" customFormat="false" ht="50" hidden="false" customHeight="true" outlineLevel="0" collapsed="false">
      <c r="A11" s="13" t="s">
        <v>31</v>
      </c>
      <c r="B11" s="5" t="s">
        <v>13</v>
      </c>
      <c r="C11" s="6" t="n">
        <v>160200000</v>
      </c>
      <c r="D11" s="6" t="n">
        <v>164400000</v>
      </c>
      <c r="E11" s="6" t="n">
        <v>162400000</v>
      </c>
      <c r="F11" s="7" t="s">
        <v>20</v>
      </c>
      <c r="G11" s="6" t="n">
        <v>62000000</v>
      </c>
      <c r="H11" s="6" t="n">
        <v>62000000</v>
      </c>
      <c r="I11" s="6" t="n">
        <v>62000000</v>
      </c>
      <c r="J11" s="7" t="s">
        <v>32</v>
      </c>
      <c r="K11" s="6" t="n">
        <v>191780</v>
      </c>
      <c r="L11" s="6" t="n">
        <v>152118.95</v>
      </c>
      <c r="M11" s="6" t="n">
        <v>139585.64</v>
      </c>
      <c r="N11" s="7"/>
      <c r="O11" s="7" t="s">
        <v>20</v>
      </c>
      <c r="P11" s="11" t="n">
        <f aca="false">COUNTIF(O4:O135,"N/A")</f>
        <v>12</v>
      </c>
      <c r="Q11" s="7" t="s">
        <v>13</v>
      </c>
      <c r="R11" s="11"/>
      <c r="S11" s="7" t="s">
        <v>24</v>
      </c>
      <c r="T11" s="7"/>
      <c r="U11" s="7"/>
      <c r="V11" s="7"/>
    </row>
    <row r="12" customFormat="false" ht="50" hidden="false" customHeight="true" outlineLevel="0" collapsed="false">
      <c r="A12" s="13" t="s">
        <v>33</v>
      </c>
      <c r="B12" s="5" t="s">
        <v>13</v>
      </c>
      <c r="C12" s="6" t="n">
        <v>230000000</v>
      </c>
      <c r="D12" s="6" t="n">
        <v>237000000</v>
      </c>
      <c r="E12" s="6" t="n">
        <v>234000000</v>
      </c>
      <c r="F12" s="7" t="s">
        <v>20</v>
      </c>
      <c r="G12" s="6" t="n">
        <v>77000000</v>
      </c>
      <c r="H12" s="6" t="n">
        <v>75000000</v>
      </c>
      <c r="I12" s="6" t="n">
        <v>70000000</v>
      </c>
      <c r="J12" s="17" t="s">
        <v>20</v>
      </c>
      <c r="K12" s="17" t="s">
        <v>34</v>
      </c>
      <c r="L12" s="6" t="n">
        <v>120000</v>
      </c>
      <c r="M12" s="6" t="n">
        <v>99000</v>
      </c>
      <c r="N12" s="17"/>
      <c r="O12" s="17" t="s">
        <v>20</v>
      </c>
      <c r="P12" s="7"/>
      <c r="Q12" s="7" t="s">
        <v>13</v>
      </c>
      <c r="R12" s="7"/>
      <c r="S12" s="6" t="n">
        <v>2000</v>
      </c>
      <c r="T12" s="7"/>
      <c r="U12" s="7"/>
      <c r="V12" s="7"/>
    </row>
    <row r="13" customFormat="false" ht="50" hidden="false" customHeight="true" outlineLevel="0" collapsed="false">
      <c r="A13" s="13" t="s">
        <v>35</v>
      </c>
      <c r="B13" s="5" t="s">
        <v>13</v>
      </c>
      <c r="C13" s="6" t="n">
        <v>82759000</v>
      </c>
      <c r="D13" s="6" t="n">
        <v>112221000</v>
      </c>
      <c r="E13" s="6" t="n">
        <v>150208000</v>
      </c>
      <c r="F13" s="7" t="s">
        <v>14</v>
      </c>
      <c r="G13" s="6" t="n">
        <v>20292000</v>
      </c>
      <c r="H13" s="6" t="n">
        <v>20840000</v>
      </c>
      <c r="I13" s="6" t="n">
        <v>24677000</v>
      </c>
      <c r="J13" s="7" t="s">
        <v>14</v>
      </c>
      <c r="K13" s="6" t="n">
        <v>19569</v>
      </c>
      <c r="L13" s="6" t="n">
        <v>50220</v>
      </c>
      <c r="M13" s="6" t="n">
        <v>31473</v>
      </c>
      <c r="N13" s="7"/>
      <c r="O13" s="7" t="s">
        <v>20</v>
      </c>
      <c r="P13" s="7"/>
      <c r="Q13" s="7" t="s">
        <v>17</v>
      </c>
      <c r="R13" s="7"/>
      <c r="S13" s="7" t="n">
        <v>0</v>
      </c>
      <c r="T13" s="7" t="n">
        <v>0</v>
      </c>
      <c r="U13" s="7" t="n">
        <v>0</v>
      </c>
      <c r="V13" s="7"/>
    </row>
    <row r="14" customFormat="false" ht="50" hidden="false" customHeight="true" outlineLevel="0" collapsed="false">
      <c r="A14" s="13" t="s">
        <v>36</v>
      </c>
      <c r="B14" s="5" t="s">
        <v>13</v>
      </c>
      <c r="C14" s="6" t="n">
        <v>126078000</v>
      </c>
      <c r="D14" s="6" t="n">
        <v>119688000</v>
      </c>
      <c r="E14" s="6" t="n">
        <v>152126000</v>
      </c>
      <c r="F14" s="7" t="s">
        <v>14</v>
      </c>
      <c r="G14" s="6" t="n">
        <v>42951000</v>
      </c>
      <c r="H14" s="6" t="n">
        <v>55639000</v>
      </c>
      <c r="I14" s="6" t="n">
        <v>55683000</v>
      </c>
      <c r="J14" s="7" t="s">
        <v>14</v>
      </c>
      <c r="K14" s="6" t="n">
        <v>16587</v>
      </c>
      <c r="L14" s="6" t="n">
        <v>14430</v>
      </c>
      <c r="M14" s="6" t="n">
        <v>13002</v>
      </c>
      <c r="N14" s="7"/>
      <c r="O14" s="7" t="s">
        <v>20</v>
      </c>
      <c r="P14" s="7"/>
      <c r="Q14" s="7" t="s">
        <v>13</v>
      </c>
      <c r="R14" s="7"/>
      <c r="S14" s="7" t="n">
        <v>50</v>
      </c>
      <c r="T14" s="7" t="n">
        <v>50</v>
      </c>
      <c r="U14" s="7" t="n">
        <v>30</v>
      </c>
      <c r="V14" s="7" t="s">
        <v>20</v>
      </c>
    </row>
    <row r="15" customFormat="false" ht="50" hidden="true" customHeight="true" outlineLevel="0" collapsed="false">
      <c r="A15" s="13" t="s">
        <v>37</v>
      </c>
      <c r="B15" s="5"/>
      <c r="C15" s="6" t="n">
        <v>0</v>
      </c>
      <c r="D15" s="6" t="n">
        <v>0</v>
      </c>
      <c r="E15" s="6" t="n">
        <v>0</v>
      </c>
      <c r="F15" s="7"/>
      <c r="G15" s="6"/>
      <c r="H15" s="6"/>
      <c r="I15" s="6"/>
      <c r="J15" s="7"/>
      <c r="K15" s="6"/>
      <c r="L15" s="6"/>
      <c r="M15" s="6"/>
      <c r="N15" s="7"/>
      <c r="O15" s="7"/>
      <c r="P15" s="7"/>
      <c r="Q15" s="7"/>
      <c r="R15" s="7"/>
      <c r="S15" s="7"/>
      <c r="T15" s="7"/>
      <c r="U15" s="7"/>
      <c r="V15" s="7"/>
    </row>
    <row r="16" customFormat="false" ht="50" hidden="false" customHeight="true" outlineLevel="0" collapsed="false">
      <c r="A16" s="13" t="s">
        <v>38</v>
      </c>
      <c r="B16" s="5" t="s">
        <v>13</v>
      </c>
      <c r="C16" s="6" t="n">
        <v>538500000</v>
      </c>
      <c r="D16" s="6" t="n">
        <v>568812000</v>
      </c>
      <c r="E16" s="6" t="n">
        <v>604593000</v>
      </c>
      <c r="F16" s="7" t="s">
        <v>14</v>
      </c>
      <c r="G16" s="6" t="n">
        <v>180177000</v>
      </c>
      <c r="H16" s="6" t="n">
        <v>174852000</v>
      </c>
      <c r="I16" s="6" t="n">
        <v>187852000</v>
      </c>
      <c r="J16" s="7" t="s">
        <v>14</v>
      </c>
      <c r="K16" s="6" t="n">
        <v>174000</v>
      </c>
      <c r="L16" s="6" t="n">
        <v>125000</v>
      </c>
      <c r="M16" s="6" t="n">
        <v>134000</v>
      </c>
      <c r="N16" s="7"/>
      <c r="O16" s="7" t="s">
        <v>14</v>
      </c>
      <c r="P16" s="7"/>
      <c r="Q16" s="7" t="s">
        <v>17</v>
      </c>
      <c r="R16" s="7"/>
      <c r="S16" s="7" t="s">
        <v>24</v>
      </c>
      <c r="T16" s="7"/>
      <c r="U16" s="7"/>
      <c r="V16" s="7"/>
    </row>
    <row r="17" customFormat="false" ht="50" hidden="false" customHeight="true" outlineLevel="0" collapsed="false">
      <c r="A17" s="13" t="s">
        <v>39</v>
      </c>
      <c r="B17" s="5" t="s">
        <v>13</v>
      </c>
      <c r="C17" s="6" t="n">
        <v>19742000</v>
      </c>
      <c r="D17" s="6" t="n">
        <v>19830000</v>
      </c>
      <c r="E17" s="6" t="n">
        <v>18833000</v>
      </c>
      <c r="F17" s="7" t="s">
        <v>20</v>
      </c>
      <c r="G17" s="6" t="n">
        <v>9571168.39</v>
      </c>
      <c r="H17" s="6" t="n">
        <v>5445062.35</v>
      </c>
      <c r="I17" s="6" t="n">
        <v>5479762.73</v>
      </c>
      <c r="J17" s="8" t="s">
        <v>14</v>
      </c>
      <c r="K17" s="6" t="s">
        <v>40</v>
      </c>
      <c r="L17" s="6" t="n">
        <v>8619.4</v>
      </c>
      <c r="M17" s="6" t="n">
        <v>7804.16</v>
      </c>
      <c r="N17" s="18"/>
      <c r="O17" s="7" t="s">
        <v>20</v>
      </c>
      <c r="P17" s="7"/>
      <c r="Q17" s="7" t="s">
        <v>21</v>
      </c>
      <c r="R17" s="7"/>
      <c r="S17" s="7" t="s">
        <v>24</v>
      </c>
      <c r="T17" s="7"/>
      <c r="U17" s="7"/>
      <c r="V17" s="7"/>
    </row>
    <row r="18" customFormat="false" ht="50" hidden="true" customHeight="true" outlineLevel="0" collapsed="false">
      <c r="A18" s="13" t="s">
        <v>41</v>
      </c>
      <c r="B18" s="5"/>
      <c r="C18" s="6" t="n">
        <v>0</v>
      </c>
      <c r="D18" s="6" t="n">
        <v>0</v>
      </c>
      <c r="E18" s="6" t="n">
        <v>0</v>
      </c>
      <c r="F18" s="7"/>
      <c r="G18" s="6"/>
      <c r="H18" s="6"/>
      <c r="I18" s="6"/>
      <c r="J18" s="7"/>
      <c r="K18" s="6"/>
      <c r="L18" s="6"/>
      <c r="M18" s="6"/>
      <c r="N18" s="7"/>
      <c r="O18" s="7"/>
      <c r="P18" s="7"/>
      <c r="Q18" s="7"/>
      <c r="R18" s="7"/>
      <c r="S18" s="7"/>
      <c r="T18" s="7"/>
      <c r="U18" s="7"/>
      <c r="V18" s="7"/>
    </row>
    <row r="19" customFormat="false" ht="50" hidden="false" customHeight="true" outlineLevel="0" collapsed="false">
      <c r="A19" s="13" t="s">
        <v>42</v>
      </c>
      <c r="B19" s="5" t="s">
        <v>13</v>
      </c>
      <c r="C19" s="6" t="n">
        <v>403461000</v>
      </c>
      <c r="D19" s="6" t="n">
        <v>428279000</v>
      </c>
      <c r="E19" s="6" t="n">
        <v>435633000</v>
      </c>
      <c r="F19" s="7" t="s">
        <v>14</v>
      </c>
      <c r="G19" s="6" t="n">
        <v>198438897.13</v>
      </c>
      <c r="H19" s="6" t="n">
        <v>188903683.42</v>
      </c>
      <c r="I19" s="6" t="n">
        <v>166881095.73</v>
      </c>
      <c r="J19" s="18" t="s">
        <v>20</v>
      </c>
      <c r="K19" s="6" t="n">
        <v>251572.18</v>
      </c>
      <c r="L19" s="6" t="n">
        <v>415349.15</v>
      </c>
      <c r="M19" s="6" t="n">
        <v>241949.64</v>
      </c>
      <c r="N19" s="18"/>
      <c r="O19" s="7" t="s">
        <v>20</v>
      </c>
      <c r="P19" s="7"/>
      <c r="Q19" s="7" t="s">
        <v>13</v>
      </c>
      <c r="R19" s="7"/>
      <c r="S19" s="6" t="n">
        <v>354.61</v>
      </c>
      <c r="T19" s="6" t="n">
        <v>0</v>
      </c>
      <c r="U19" s="6" t="n">
        <v>429.61</v>
      </c>
      <c r="V19" s="7" t="s">
        <v>14</v>
      </c>
    </row>
    <row r="20" customFormat="false" ht="50" hidden="false" customHeight="true" outlineLevel="0" collapsed="false">
      <c r="A20" s="13" t="s">
        <v>43</v>
      </c>
      <c r="B20" s="5" t="s">
        <v>13</v>
      </c>
      <c r="C20" s="6" t="n">
        <v>163541000</v>
      </c>
      <c r="D20" s="6" t="n">
        <v>164700000</v>
      </c>
      <c r="E20" s="6" t="n">
        <v>163751000</v>
      </c>
      <c r="F20" s="7" t="s">
        <v>20</v>
      </c>
      <c r="G20" s="6" t="n">
        <v>78911000</v>
      </c>
      <c r="H20" s="6" t="n">
        <v>98148000</v>
      </c>
      <c r="I20" s="6" t="n">
        <v>123043000</v>
      </c>
      <c r="J20" s="7" t="s">
        <v>14</v>
      </c>
      <c r="K20" s="6" t="n">
        <v>389000</v>
      </c>
      <c r="L20" s="6" t="n">
        <v>545000</v>
      </c>
      <c r="M20" s="6" t="n">
        <v>758000</v>
      </c>
      <c r="N20" s="7"/>
      <c r="O20" s="7" t="s">
        <v>14</v>
      </c>
      <c r="P20" s="7"/>
      <c r="Q20" s="7" t="s">
        <v>13</v>
      </c>
      <c r="R20" s="7"/>
      <c r="S20" s="6" t="n">
        <v>13000</v>
      </c>
      <c r="T20" s="6" t="n">
        <v>1000</v>
      </c>
      <c r="U20" s="6" t="n">
        <v>3000</v>
      </c>
      <c r="V20" s="7" t="s">
        <v>14</v>
      </c>
    </row>
    <row r="21" customFormat="false" ht="50" hidden="false" customHeight="true" outlineLevel="0" collapsed="false">
      <c r="A21" s="13" t="s">
        <v>44</v>
      </c>
      <c r="B21" s="5" t="s">
        <v>13</v>
      </c>
      <c r="C21" s="6" t="n">
        <v>245300000</v>
      </c>
      <c r="D21" s="6" t="n">
        <v>253900000</v>
      </c>
      <c r="E21" s="6" t="n">
        <v>234600000</v>
      </c>
      <c r="F21" s="7" t="s">
        <v>20</v>
      </c>
      <c r="G21" s="6" t="n">
        <v>75951026.4</v>
      </c>
      <c r="H21" s="6" t="n">
        <v>77758618.25</v>
      </c>
      <c r="I21" s="6" t="n">
        <v>60546066.35</v>
      </c>
      <c r="J21" s="7" t="s">
        <v>20</v>
      </c>
      <c r="K21" s="6" t="n">
        <v>61920.1</v>
      </c>
      <c r="L21" s="6" t="n">
        <v>19182.03</v>
      </c>
      <c r="M21" s="6" t="n">
        <v>15680.99</v>
      </c>
      <c r="N21" s="7"/>
      <c r="O21" s="7" t="s">
        <v>20</v>
      </c>
      <c r="P21" s="7"/>
      <c r="Q21" s="19" t="s">
        <v>17</v>
      </c>
      <c r="R21" s="11"/>
      <c r="S21" s="6" t="n">
        <v>5425</v>
      </c>
      <c r="T21" s="6" t="n">
        <v>75</v>
      </c>
      <c r="U21" s="6" t="n">
        <v>0</v>
      </c>
      <c r="V21" s="7" t="s">
        <v>20</v>
      </c>
    </row>
    <row r="22" customFormat="false" ht="50" hidden="true" customHeight="true" outlineLevel="0" collapsed="false">
      <c r="A22" s="13" t="s">
        <v>45</v>
      </c>
      <c r="B22" s="5"/>
      <c r="C22" s="6" t="n">
        <v>0</v>
      </c>
      <c r="D22" s="6" t="n">
        <v>0</v>
      </c>
      <c r="E22" s="6" t="n">
        <v>0</v>
      </c>
      <c r="F22" s="7"/>
      <c r="G22" s="6"/>
      <c r="H22" s="6"/>
      <c r="I22" s="6"/>
      <c r="J22" s="7"/>
      <c r="K22" s="6"/>
      <c r="L22" s="6"/>
      <c r="M22" s="6"/>
      <c r="N22" s="7"/>
      <c r="O22" s="7"/>
      <c r="P22" s="7"/>
      <c r="Q22" s="7"/>
      <c r="R22" s="7"/>
      <c r="S22" s="6"/>
      <c r="T22" s="6"/>
      <c r="U22" s="6"/>
      <c r="V22" s="7"/>
    </row>
    <row r="23" customFormat="false" ht="50" hidden="true" customHeight="true" outlineLevel="0" collapsed="false">
      <c r="A23" s="13" t="s">
        <v>46</v>
      </c>
      <c r="B23" s="5" t="s">
        <v>13</v>
      </c>
      <c r="C23" s="6" t="n">
        <v>0</v>
      </c>
      <c r="D23" s="6" t="n">
        <v>0</v>
      </c>
      <c r="E23" s="6" t="n">
        <v>0</v>
      </c>
      <c r="F23" s="7"/>
      <c r="G23" s="6"/>
      <c r="H23" s="6"/>
      <c r="I23" s="6"/>
      <c r="J23" s="7"/>
      <c r="K23" s="6"/>
      <c r="L23" s="6"/>
      <c r="M23" s="6"/>
      <c r="N23" s="7"/>
      <c r="O23" s="7"/>
      <c r="P23" s="7"/>
      <c r="Q23" s="7"/>
      <c r="R23" s="7"/>
      <c r="S23" s="6"/>
      <c r="T23" s="6"/>
      <c r="U23" s="6"/>
      <c r="V23" s="7"/>
    </row>
    <row r="24" customFormat="false" ht="50" hidden="false" customHeight="true" outlineLevel="0" collapsed="false">
      <c r="A24" s="13" t="s">
        <v>47</v>
      </c>
      <c r="B24" s="5" t="s">
        <v>13</v>
      </c>
      <c r="C24" s="6" t="n">
        <v>122300000</v>
      </c>
      <c r="D24" s="6" t="n">
        <v>127500000</v>
      </c>
      <c r="E24" s="6" t="n">
        <v>130600000</v>
      </c>
      <c r="F24" s="7" t="s">
        <v>14</v>
      </c>
      <c r="G24" s="6" t="n">
        <v>42219455.25</v>
      </c>
      <c r="H24" s="6" t="n">
        <v>40476873.99</v>
      </c>
      <c r="I24" s="6" t="n">
        <v>45058408.25</v>
      </c>
      <c r="J24" s="7" t="s">
        <v>14</v>
      </c>
      <c r="K24" s="6" t="n">
        <v>133808.48</v>
      </c>
      <c r="L24" s="6" t="n">
        <v>108860.76</v>
      </c>
      <c r="M24" s="6" t="n">
        <v>94103.04</v>
      </c>
      <c r="N24" s="7"/>
      <c r="O24" s="7" t="s">
        <v>20</v>
      </c>
      <c r="P24" s="7"/>
      <c r="Q24" s="7" t="s">
        <v>13</v>
      </c>
      <c r="R24" s="7"/>
      <c r="S24" s="6" t="n">
        <v>6210</v>
      </c>
      <c r="T24" s="6" t="n">
        <v>13340</v>
      </c>
      <c r="U24" s="6" t="n">
        <v>47155</v>
      </c>
      <c r="V24" s="7" t="s">
        <v>14</v>
      </c>
    </row>
    <row r="25" customFormat="false" ht="50" hidden="false" customHeight="true" outlineLevel="0" collapsed="false">
      <c r="A25" s="13" t="s">
        <v>48</v>
      </c>
      <c r="B25" s="5" t="s">
        <v>13</v>
      </c>
      <c r="C25" s="6" t="n">
        <v>124326000</v>
      </c>
      <c r="D25" s="6" t="n">
        <v>125305000</v>
      </c>
      <c r="E25" s="6" t="n">
        <v>134582000</v>
      </c>
      <c r="F25" s="7" t="s">
        <v>14</v>
      </c>
      <c r="G25" s="6" t="n">
        <v>25349219</v>
      </c>
      <c r="H25" s="6" t="n">
        <v>23151411</v>
      </c>
      <c r="I25" s="6" t="n">
        <v>22086069</v>
      </c>
      <c r="J25" s="7" t="s">
        <v>20</v>
      </c>
      <c r="K25" s="6" t="s">
        <v>40</v>
      </c>
      <c r="L25" s="6" t="n">
        <v>28088</v>
      </c>
      <c r="M25" s="6" t="n">
        <v>34404</v>
      </c>
      <c r="N25" s="7"/>
      <c r="O25" s="7" t="s">
        <v>14</v>
      </c>
      <c r="P25" s="7"/>
      <c r="Q25" s="7" t="s">
        <v>17</v>
      </c>
      <c r="R25" s="7"/>
      <c r="S25" s="7"/>
      <c r="T25" s="7"/>
      <c r="U25" s="7"/>
      <c r="V25" s="7"/>
    </row>
    <row r="26" customFormat="false" ht="50" hidden="true" customHeight="true" outlineLevel="0" collapsed="false">
      <c r="A26" s="13" t="s">
        <v>49</v>
      </c>
      <c r="B26" s="5"/>
      <c r="C26" s="7"/>
      <c r="D26" s="7"/>
      <c r="E26" s="7"/>
      <c r="F26" s="7"/>
      <c r="G26" s="6"/>
      <c r="H26" s="6"/>
      <c r="I26" s="6"/>
      <c r="J26" s="7"/>
      <c r="K26" s="6"/>
      <c r="L26" s="6"/>
      <c r="M26" s="6"/>
      <c r="N26" s="7"/>
      <c r="O26" s="7"/>
      <c r="P26" s="7"/>
      <c r="Q26" s="7"/>
      <c r="R26" s="7"/>
      <c r="S26" s="7"/>
      <c r="T26" s="7"/>
      <c r="U26" s="7"/>
      <c r="V26" s="7"/>
    </row>
    <row r="27" customFormat="false" ht="50" hidden="false" customHeight="true" outlineLevel="0" collapsed="false">
      <c r="A27" s="13" t="s">
        <v>50</v>
      </c>
      <c r="B27" s="5" t="s">
        <v>13</v>
      </c>
      <c r="C27" s="7" t="n">
        <v>132.786</v>
      </c>
      <c r="D27" s="7" t="n">
        <v>130.123</v>
      </c>
      <c r="E27" s="7" t="n">
        <v>126.447</v>
      </c>
      <c r="F27" s="7" t="s">
        <v>20</v>
      </c>
      <c r="G27" s="6" t="n">
        <v>36288125.21</v>
      </c>
      <c r="H27" s="6" t="n">
        <v>32657414.38</v>
      </c>
      <c r="I27" s="6" t="n">
        <v>27826478.84</v>
      </c>
      <c r="J27" s="7" t="s">
        <v>20</v>
      </c>
      <c r="K27" s="6" t="n">
        <v>270461.57</v>
      </c>
      <c r="L27" s="6"/>
      <c r="M27" s="6"/>
      <c r="N27" s="7"/>
      <c r="O27" s="7" t="s">
        <v>16</v>
      </c>
      <c r="P27" s="7"/>
      <c r="Q27" s="7" t="s">
        <v>13</v>
      </c>
      <c r="R27" s="7"/>
      <c r="S27" s="7" t="s">
        <v>24</v>
      </c>
      <c r="T27" s="7"/>
      <c r="U27" s="7"/>
      <c r="V27" s="7"/>
    </row>
    <row r="28" customFormat="false" ht="50" hidden="false" customHeight="true" outlineLevel="0" collapsed="false">
      <c r="A28" s="13" t="s">
        <v>51</v>
      </c>
      <c r="B28" s="5" t="s">
        <v>13</v>
      </c>
      <c r="C28" s="19" t="s">
        <v>52</v>
      </c>
      <c r="D28" s="6" t="n">
        <v>32793000</v>
      </c>
      <c r="E28" s="6" t="n">
        <v>32450000</v>
      </c>
      <c r="F28" s="7" t="s">
        <v>20</v>
      </c>
      <c r="G28" s="6" t="n">
        <v>10137021</v>
      </c>
      <c r="H28" s="6" t="n">
        <v>10107051</v>
      </c>
      <c r="I28" s="6" t="n">
        <v>9229898</v>
      </c>
      <c r="J28" s="7" t="s">
        <v>20</v>
      </c>
      <c r="K28" s="6" t="n">
        <v>9464</v>
      </c>
      <c r="L28" s="6" t="n">
        <v>4302</v>
      </c>
      <c r="M28" s="6" t="n">
        <v>10012</v>
      </c>
      <c r="N28" s="7"/>
      <c r="O28" s="7" t="s">
        <v>14</v>
      </c>
      <c r="P28" s="7"/>
      <c r="Q28" s="7" t="s">
        <v>13</v>
      </c>
      <c r="R28" s="7"/>
      <c r="S28" s="7" t="n">
        <v>35</v>
      </c>
      <c r="T28" s="7" t="n">
        <v>50</v>
      </c>
      <c r="U28" s="7" t="n">
        <v>100</v>
      </c>
      <c r="V28" s="7" t="s">
        <v>14</v>
      </c>
    </row>
    <row r="29" customFormat="false" ht="50" hidden="true" customHeight="true" outlineLevel="0" collapsed="false">
      <c r="A29" s="13" t="s">
        <v>53</v>
      </c>
      <c r="B29" s="5" t="s">
        <v>13</v>
      </c>
      <c r="C29" s="6" t="n">
        <v>42593000</v>
      </c>
      <c r="D29" s="6" t="n">
        <v>41204000</v>
      </c>
      <c r="E29" s="6" t="n">
        <v>41902000</v>
      </c>
      <c r="F29" s="7" t="s">
        <v>14</v>
      </c>
      <c r="G29" s="6" t="n">
        <v>14768080</v>
      </c>
      <c r="H29" s="6" t="n">
        <v>151378237</v>
      </c>
      <c r="I29" s="6" t="n">
        <v>10955507</v>
      </c>
      <c r="J29" s="6" t="s">
        <v>20</v>
      </c>
      <c r="K29" s="6" t="s">
        <v>54</v>
      </c>
      <c r="L29" s="6"/>
      <c r="M29" s="6"/>
      <c r="N29" s="20"/>
      <c r="O29" s="7"/>
      <c r="P29" s="7"/>
      <c r="Q29" s="7" t="s">
        <v>17</v>
      </c>
      <c r="R29" s="7"/>
      <c r="S29" s="15" t="s">
        <v>55</v>
      </c>
      <c r="T29" s="15"/>
      <c r="U29" s="15"/>
      <c r="V29" s="7"/>
    </row>
    <row r="30" customFormat="false" ht="50" hidden="false" customHeight="true" outlineLevel="0" collapsed="false">
      <c r="A30" s="13" t="s">
        <v>56</v>
      </c>
      <c r="B30" s="5" t="s">
        <v>13</v>
      </c>
      <c r="C30" s="21" t="n">
        <v>240104000</v>
      </c>
      <c r="D30" s="21" t="n">
        <v>230690000</v>
      </c>
      <c r="E30" s="21" t="n">
        <v>235069000</v>
      </c>
      <c r="F30" s="7" t="s">
        <v>14</v>
      </c>
      <c r="G30" s="6" t="n">
        <v>80776829.44</v>
      </c>
      <c r="H30" s="6" t="n">
        <v>55324692.94</v>
      </c>
      <c r="I30" s="6" t="n">
        <v>54037930.56</v>
      </c>
      <c r="J30" s="7" t="s">
        <v>20</v>
      </c>
      <c r="K30" s="6" t="n">
        <v>178115.08</v>
      </c>
      <c r="L30" s="6" t="n">
        <v>138895.24</v>
      </c>
      <c r="M30" s="6" t="n">
        <v>99533.66</v>
      </c>
      <c r="N30" s="8"/>
      <c r="O30" s="7" t="s">
        <v>20</v>
      </c>
      <c r="P30" s="7"/>
      <c r="Q30" s="7" t="s">
        <v>13</v>
      </c>
      <c r="R30" s="7"/>
      <c r="S30" s="6" t="n">
        <v>1690</v>
      </c>
      <c r="T30" s="7" t="n">
        <v>810</v>
      </c>
      <c r="U30" s="6" t="n">
        <v>8265</v>
      </c>
      <c r="V30" s="7" t="s">
        <v>14</v>
      </c>
    </row>
    <row r="31" customFormat="false" ht="50" hidden="true" customHeight="true" outlineLevel="0" collapsed="false">
      <c r="A31" s="13" t="s">
        <v>57</v>
      </c>
      <c r="B31" s="5"/>
      <c r="C31" s="7"/>
      <c r="D31" s="7"/>
      <c r="E31" s="7"/>
      <c r="F31" s="7"/>
      <c r="G31" s="6"/>
      <c r="H31" s="6"/>
      <c r="I31" s="6"/>
      <c r="J31" s="7"/>
      <c r="K31" s="6"/>
      <c r="L31" s="6"/>
      <c r="M31" s="6"/>
      <c r="N31" s="7"/>
      <c r="O31" s="7"/>
      <c r="P31" s="7"/>
      <c r="Q31" s="7"/>
      <c r="R31" s="7"/>
      <c r="S31" s="7"/>
      <c r="T31" s="7"/>
      <c r="U31" s="7"/>
      <c r="V31" s="7"/>
    </row>
    <row r="32" customFormat="false" ht="50" hidden="false" customHeight="true" outlineLevel="0" collapsed="false">
      <c r="A32" s="13" t="s">
        <v>58</v>
      </c>
      <c r="B32" s="5" t="s">
        <v>13</v>
      </c>
      <c r="C32" s="6" t="n">
        <v>1073000000</v>
      </c>
      <c r="D32" s="6" t="n">
        <v>1026000000</v>
      </c>
      <c r="E32" s="6" t="n">
        <v>1079000000</v>
      </c>
      <c r="F32" s="7" t="s">
        <v>14</v>
      </c>
      <c r="G32" s="6" t="n">
        <v>231536476</v>
      </c>
      <c r="H32" s="6"/>
      <c r="I32" s="6"/>
      <c r="J32" s="7"/>
      <c r="K32" s="6" t="n">
        <v>221578</v>
      </c>
      <c r="L32" s="6"/>
      <c r="M32" s="6"/>
      <c r="N32" s="7"/>
      <c r="O32" s="7" t="s">
        <v>16</v>
      </c>
      <c r="P32" s="7"/>
      <c r="Q32" s="7" t="s">
        <v>17</v>
      </c>
      <c r="R32" s="7"/>
      <c r="S32" s="6" t="n">
        <v>70530</v>
      </c>
      <c r="T32" s="6"/>
      <c r="U32" s="6"/>
      <c r="V32" s="7"/>
    </row>
    <row r="33" customFormat="false" ht="50" hidden="true" customHeight="true" outlineLevel="0" collapsed="false">
      <c r="A33" s="13" t="s">
        <v>59</v>
      </c>
      <c r="B33" s="5"/>
      <c r="C33" s="7"/>
      <c r="D33" s="7"/>
      <c r="E33" s="7"/>
      <c r="F33" s="7"/>
      <c r="G33" s="7"/>
      <c r="H33" s="7"/>
      <c r="I33" s="7"/>
      <c r="J33" s="7"/>
      <c r="K33" s="6"/>
      <c r="L33" s="6"/>
      <c r="M33" s="6"/>
      <c r="N33" s="7"/>
      <c r="O33" s="7"/>
      <c r="P33" s="7"/>
      <c r="Q33" s="7"/>
      <c r="R33" s="7"/>
      <c r="S33" s="7"/>
      <c r="T33" s="7"/>
      <c r="U33" s="7"/>
      <c r="V33" s="7"/>
    </row>
    <row r="34" customFormat="false" ht="50" hidden="true" customHeight="true" outlineLevel="0" collapsed="false">
      <c r="A34" s="13" t="s">
        <v>60</v>
      </c>
      <c r="B34" s="22" t="s">
        <v>61</v>
      </c>
      <c r="C34" s="15" t="s">
        <v>62</v>
      </c>
      <c r="D34" s="15"/>
      <c r="E34" s="15"/>
      <c r="F34" s="15"/>
      <c r="G34" s="7"/>
      <c r="H34" s="7"/>
      <c r="I34" s="7"/>
      <c r="J34" s="7"/>
      <c r="K34" s="6"/>
      <c r="L34" s="6"/>
      <c r="M34" s="6"/>
      <c r="N34" s="7"/>
      <c r="O34" s="7"/>
      <c r="P34" s="7"/>
      <c r="Q34" s="7" t="s">
        <v>17</v>
      </c>
      <c r="R34" s="7"/>
      <c r="S34" s="7"/>
      <c r="T34" s="7"/>
      <c r="U34" s="7"/>
      <c r="V34" s="7"/>
    </row>
    <row r="35" customFormat="false" ht="50" hidden="false" customHeight="true" outlineLevel="0" collapsed="false">
      <c r="A35" s="13" t="s">
        <v>63</v>
      </c>
      <c r="B35" s="22" t="s">
        <v>64</v>
      </c>
      <c r="C35" s="7"/>
      <c r="D35" s="7"/>
      <c r="E35" s="7"/>
      <c r="F35" s="7"/>
      <c r="G35" s="7"/>
      <c r="H35" s="7"/>
      <c r="I35" s="7"/>
      <c r="J35" s="7"/>
      <c r="K35" s="6"/>
      <c r="L35" s="6"/>
      <c r="M35" s="6" t="s">
        <v>65</v>
      </c>
      <c r="N35" s="7"/>
      <c r="O35" s="7"/>
      <c r="P35" s="7"/>
      <c r="Q35" s="7" t="s">
        <v>15</v>
      </c>
      <c r="R35" s="7"/>
      <c r="S35" s="7"/>
      <c r="T35" s="7"/>
      <c r="U35" s="7"/>
      <c r="V35" s="7"/>
    </row>
    <row r="36" customFormat="false" ht="50" hidden="false" customHeight="true" outlineLevel="0" collapsed="false">
      <c r="A36" s="13" t="s">
        <v>66</v>
      </c>
      <c r="B36" s="5" t="s">
        <v>13</v>
      </c>
      <c r="C36" s="6" t="n">
        <v>191700000</v>
      </c>
      <c r="D36" s="6" t="n">
        <v>199100000</v>
      </c>
      <c r="E36" s="6" t="n">
        <v>188800000</v>
      </c>
      <c r="F36" s="7" t="s">
        <v>20</v>
      </c>
      <c r="G36" s="6" t="n">
        <v>57226912.34</v>
      </c>
      <c r="H36" s="6" t="n">
        <v>55149072.02</v>
      </c>
      <c r="I36" s="6" t="n">
        <v>50120048.57</v>
      </c>
      <c r="J36" s="7" t="s">
        <v>20</v>
      </c>
      <c r="K36" s="6" t="n">
        <v>24456.42</v>
      </c>
      <c r="L36" s="6" t="n">
        <v>24122.03</v>
      </c>
      <c r="M36" s="6" t="n">
        <v>34246.19</v>
      </c>
      <c r="N36" s="7"/>
      <c r="O36" s="7" t="s">
        <v>14</v>
      </c>
      <c r="P36" s="7"/>
      <c r="Q36" s="7" t="s">
        <v>13</v>
      </c>
      <c r="R36" s="7"/>
      <c r="S36" s="6" t="n">
        <v>11200.09</v>
      </c>
      <c r="T36" s="6" t="n">
        <v>13248.66</v>
      </c>
      <c r="U36" s="6" t="n">
        <v>28782</v>
      </c>
      <c r="V36" s="7" t="s">
        <v>14</v>
      </c>
    </row>
    <row r="37" customFormat="false" ht="50" hidden="false" customHeight="true" outlineLevel="0" collapsed="false">
      <c r="A37" s="13" t="s">
        <v>67</v>
      </c>
      <c r="B37" s="5" t="s">
        <v>13</v>
      </c>
      <c r="C37" s="6" t="n">
        <v>319420000</v>
      </c>
      <c r="D37" s="6" t="n">
        <v>323451000</v>
      </c>
      <c r="E37" s="6" t="n">
        <v>325619000</v>
      </c>
      <c r="F37" s="7" t="s">
        <v>14</v>
      </c>
      <c r="G37" s="6" t="n">
        <v>99678000</v>
      </c>
      <c r="H37" s="6" t="n">
        <v>101410000</v>
      </c>
      <c r="I37" s="6" t="n">
        <v>59888000</v>
      </c>
      <c r="J37" s="7" t="s">
        <v>20</v>
      </c>
      <c r="K37" s="6" t="n">
        <v>205000</v>
      </c>
      <c r="L37" s="6" t="n">
        <v>243000</v>
      </c>
      <c r="M37" s="6" t="n">
        <v>267000</v>
      </c>
      <c r="N37" s="7"/>
      <c r="O37" s="7" t="s">
        <v>14</v>
      </c>
      <c r="P37" s="7"/>
      <c r="Q37" s="7" t="s">
        <v>17</v>
      </c>
      <c r="R37" s="7"/>
      <c r="S37" s="6" t="s">
        <v>24</v>
      </c>
      <c r="T37" s="6"/>
      <c r="U37" s="6"/>
      <c r="V37" s="7"/>
    </row>
    <row r="38" customFormat="false" ht="50" hidden="false" customHeight="true" outlineLevel="0" collapsed="false">
      <c r="A38" s="13" t="s">
        <v>68</v>
      </c>
      <c r="B38" s="5" t="s">
        <v>13</v>
      </c>
      <c r="C38" s="6" t="n">
        <v>208130000</v>
      </c>
      <c r="D38" s="6" t="n">
        <v>203279000</v>
      </c>
      <c r="E38" s="6" t="n">
        <v>226414000</v>
      </c>
      <c r="F38" s="7" t="s">
        <v>14</v>
      </c>
      <c r="G38" s="6" t="n">
        <v>97995914.63</v>
      </c>
      <c r="H38" s="6" t="n">
        <v>106247948.15</v>
      </c>
      <c r="I38" s="6" t="n">
        <v>74933366.77</v>
      </c>
      <c r="J38" s="7" t="s">
        <v>20</v>
      </c>
      <c r="K38" s="6" t="n">
        <v>52347.52</v>
      </c>
      <c r="L38" s="6" t="n">
        <v>30441.24</v>
      </c>
      <c r="M38" s="6" t="n">
        <v>73317.82</v>
      </c>
      <c r="N38" s="7"/>
      <c r="O38" s="7" t="s">
        <v>14</v>
      </c>
      <c r="P38" s="7"/>
      <c r="Q38" s="7" t="s">
        <v>17</v>
      </c>
      <c r="R38" s="7"/>
      <c r="S38" s="6" t="n">
        <v>13601.2</v>
      </c>
      <c r="T38" s="6" t="n">
        <v>7350</v>
      </c>
      <c r="U38" s="6" t="n">
        <v>41110</v>
      </c>
      <c r="V38" s="7" t="s">
        <v>14</v>
      </c>
    </row>
    <row r="39" customFormat="false" ht="50" hidden="false" customHeight="true" outlineLevel="0" collapsed="false">
      <c r="A39" s="13" t="s">
        <v>69</v>
      </c>
      <c r="B39" s="5" t="s">
        <v>13</v>
      </c>
      <c r="C39" s="6" t="n">
        <v>52298632</v>
      </c>
      <c r="D39" s="6" t="n">
        <v>50671342</v>
      </c>
      <c r="E39" s="6" t="n">
        <v>55012469</v>
      </c>
      <c r="F39" s="7" t="s">
        <v>14</v>
      </c>
      <c r="G39" s="6" t="n">
        <v>15319215</v>
      </c>
      <c r="H39" s="6" t="n">
        <v>10257744</v>
      </c>
      <c r="I39" s="6" t="n">
        <v>10391907</v>
      </c>
      <c r="J39" s="6" t="s">
        <v>14</v>
      </c>
      <c r="K39" s="6" t="n">
        <v>19785</v>
      </c>
      <c r="L39" s="6" t="n">
        <v>12655</v>
      </c>
      <c r="M39" s="6" t="n">
        <v>11320</v>
      </c>
      <c r="N39" s="23"/>
      <c r="O39" s="7" t="s">
        <v>20</v>
      </c>
      <c r="P39" s="7"/>
      <c r="Q39" s="7" t="s">
        <v>13</v>
      </c>
      <c r="R39" s="7"/>
      <c r="S39" s="7" t="s">
        <v>24</v>
      </c>
      <c r="T39" s="7"/>
      <c r="U39" s="7"/>
      <c r="V39" s="7"/>
    </row>
    <row r="40" customFormat="false" ht="50" hidden="false" customHeight="true" outlineLevel="0" collapsed="false">
      <c r="A40" s="13" t="s">
        <v>70</v>
      </c>
      <c r="B40" s="5" t="s">
        <v>13</v>
      </c>
      <c r="C40" s="6" t="n">
        <v>219800000</v>
      </c>
      <c r="D40" s="6" t="n">
        <v>217000000</v>
      </c>
      <c r="E40" s="6" t="n">
        <v>250991000</v>
      </c>
      <c r="F40" s="7" t="s">
        <v>14</v>
      </c>
      <c r="G40" s="6" t="n">
        <v>58216000</v>
      </c>
      <c r="H40" s="6" t="n">
        <v>58477000</v>
      </c>
      <c r="I40" s="6" t="n">
        <v>84841000</v>
      </c>
      <c r="J40" s="7" t="s">
        <v>14</v>
      </c>
      <c r="K40" s="6" t="n">
        <v>90780.41</v>
      </c>
      <c r="L40" s="6" t="n">
        <v>115375.42</v>
      </c>
      <c r="M40" s="6" t="n">
        <v>136723.64</v>
      </c>
      <c r="N40" s="7"/>
      <c r="O40" s="7" t="s">
        <v>14</v>
      </c>
      <c r="P40" s="7"/>
      <c r="Q40" s="7" t="s">
        <v>17</v>
      </c>
      <c r="R40" s="7"/>
      <c r="S40" s="7" t="s">
        <v>24</v>
      </c>
      <c r="T40" s="7"/>
      <c r="U40" s="7"/>
      <c r="V40" s="7"/>
    </row>
    <row r="41" customFormat="false" ht="50" hidden="false" customHeight="true" outlineLevel="0" collapsed="false">
      <c r="A41" s="13" t="s">
        <v>71</v>
      </c>
      <c r="B41" s="5" t="s">
        <v>13</v>
      </c>
      <c r="C41" s="6" t="n">
        <v>166000000</v>
      </c>
      <c r="D41" s="6" t="n">
        <v>165000000</v>
      </c>
      <c r="E41" s="6" t="n">
        <v>149000000</v>
      </c>
      <c r="F41" s="7" t="s">
        <v>20</v>
      </c>
      <c r="G41" s="6" t="n">
        <v>64000000</v>
      </c>
      <c r="H41" s="6" t="n">
        <v>67000000</v>
      </c>
      <c r="I41" s="6" t="n">
        <v>41000000</v>
      </c>
      <c r="J41" s="7" t="s">
        <v>20</v>
      </c>
      <c r="K41" s="6" t="n">
        <v>89000</v>
      </c>
      <c r="L41" s="6" t="n">
        <v>68000</v>
      </c>
      <c r="M41" s="6" t="n">
        <v>61000</v>
      </c>
      <c r="N41" s="7"/>
      <c r="O41" s="7" t="s">
        <v>20</v>
      </c>
      <c r="P41" s="7"/>
      <c r="Q41" s="7" t="s">
        <v>17</v>
      </c>
      <c r="R41" s="7"/>
      <c r="S41" s="7" t="s">
        <v>24</v>
      </c>
      <c r="T41" s="7"/>
      <c r="U41" s="7"/>
      <c r="V41" s="7"/>
    </row>
    <row r="42" customFormat="false" ht="50" hidden="false" customHeight="true" outlineLevel="0" collapsed="false">
      <c r="A42" s="13" t="s">
        <v>72</v>
      </c>
      <c r="B42" s="5" t="s">
        <v>13</v>
      </c>
      <c r="C42" s="6" t="n">
        <v>87660000</v>
      </c>
      <c r="D42" s="6" t="n">
        <v>95102000</v>
      </c>
      <c r="E42" s="6" t="n">
        <v>110982000</v>
      </c>
      <c r="F42" s="7" t="s">
        <v>14</v>
      </c>
      <c r="G42" s="6" t="n">
        <v>104009759.72</v>
      </c>
      <c r="H42" s="6"/>
      <c r="I42" s="6"/>
      <c r="J42" s="9"/>
      <c r="K42" s="6" t="n">
        <v>85729.7</v>
      </c>
      <c r="L42" s="6"/>
      <c r="M42" s="6"/>
      <c r="N42" s="23"/>
      <c r="O42" s="7" t="s">
        <v>16</v>
      </c>
      <c r="P42" s="7"/>
      <c r="Q42" s="7" t="s">
        <v>17</v>
      </c>
      <c r="R42" s="7"/>
      <c r="S42" s="7" t="s">
        <v>24</v>
      </c>
      <c r="T42" s="7"/>
      <c r="U42" s="7"/>
      <c r="V42" s="7"/>
    </row>
    <row r="43" customFormat="false" ht="50" hidden="false" customHeight="true" outlineLevel="0" collapsed="false">
      <c r="A43" s="13" t="s">
        <v>73</v>
      </c>
      <c r="B43" s="5"/>
      <c r="C43" s="6"/>
      <c r="D43" s="6"/>
      <c r="E43" s="6"/>
      <c r="F43" s="6"/>
      <c r="G43" s="6"/>
      <c r="H43" s="6"/>
      <c r="I43" s="6"/>
      <c r="J43" s="9"/>
      <c r="K43" s="24" t="n">
        <v>210549.52</v>
      </c>
      <c r="L43" s="24"/>
      <c r="M43" s="24"/>
      <c r="N43" s="23"/>
      <c r="O43" s="7" t="s">
        <v>16</v>
      </c>
      <c r="P43" s="7"/>
      <c r="Q43" s="7" t="s">
        <v>13</v>
      </c>
      <c r="R43" s="7"/>
      <c r="S43" s="7" t="s">
        <v>24</v>
      </c>
      <c r="T43" s="7"/>
      <c r="U43" s="7"/>
      <c r="V43" s="7"/>
    </row>
    <row r="44" customFormat="false" ht="50" hidden="true" customHeight="true" outlineLevel="0" collapsed="false">
      <c r="A44" s="13" t="s">
        <v>74</v>
      </c>
      <c r="B44" s="5"/>
      <c r="C44" s="7"/>
      <c r="D44" s="7"/>
      <c r="E44" s="7"/>
      <c r="F44" s="7"/>
      <c r="G44" s="6"/>
      <c r="H44" s="6"/>
      <c r="I44" s="6"/>
      <c r="J44" s="9"/>
      <c r="K44" s="9"/>
      <c r="L44" s="9"/>
      <c r="M44" s="9"/>
      <c r="N44" s="23"/>
      <c r="O44" s="7"/>
      <c r="P44" s="7"/>
      <c r="Q44" s="7"/>
      <c r="R44" s="7"/>
      <c r="S44" s="7"/>
      <c r="T44" s="7"/>
      <c r="U44" s="7"/>
      <c r="V44" s="7"/>
    </row>
    <row r="45" customFormat="false" ht="50" hidden="true" customHeight="true" outlineLevel="0" collapsed="false">
      <c r="A45" s="13" t="s">
        <v>75</v>
      </c>
      <c r="B45" s="5"/>
      <c r="C45" s="7"/>
      <c r="D45" s="7"/>
      <c r="E45" s="7"/>
      <c r="F45" s="7"/>
      <c r="G45" s="6"/>
      <c r="H45" s="6"/>
      <c r="I45" s="6"/>
      <c r="J45" s="9"/>
      <c r="K45" s="9"/>
      <c r="L45" s="9"/>
      <c r="M45" s="9"/>
      <c r="N45" s="23"/>
      <c r="O45" s="7"/>
      <c r="P45" s="7"/>
      <c r="Q45" s="7"/>
      <c r="R45" s="7"/>
      <c r="S45" s="7"/>
      <c r="T45" s="7"/>
      <c r="U45" s="7"/>
      <c r="V45" s="7"/>
    </row>
    <row r="46" customFormat="false" ht="50" hidden="false" customHeight="true" outlineLevel="0" collapsed="false">
      <c r="A46" s="13" t="s">
        <v>76</v>
      </c>
      <c r="B46" s="5" t="s">
        <v>13</v>
      </c>
      <c r="C46" s="6" t="n">
        <v>304999000</v>
      </c>
      <c r="D46" s="6" t="n">
        <v>321636000</v>
      </c>
      <c r="E46" s="6" t="n">
        <v>308930000</v>
      </c>
      <c r="F46" s="7" t="s">
        <v>20</v>
      </c>
      <c r="G46" s="6" t="n">
        <v>110841924</v>
      </c>
      <c r="H46" s="6" t="n">
        <v>70667424</v>
      </c>
      <c r="I46" s="6" t="n">
        <v>52444832</v>
      </c>
      <c r="J46" s="9" t="s">
        <v>20</v>
      </c>
      <c r="K46" s="6" t="n">
        <v>152745</v>
      </c>
      <c r="L46" s="6" t="n">
        <v>149889</v>
      </c>
      <c r="M46" s="6" t="n">
        <v>73656</v>
      </c>
      <c r="N46" s="23"/>
      <c r="O46" s="7" t="s">
        <v>20</v>
      </c>
      <c r="P46" s="7"/>
      <c r="Q46" s="7" t="s">
        <v>13</v>
      </c>
      <c r="R46" s="7"/>
      <c r="S46" s="6" t="n">
        <v>21999</v>
      </c>
      <c r="T46" s="6" t="n">
        <v>23003</v>
      </c>
      <c r="U46" s="6" t="n">
        <v>41564</v>
      </c>
      <c r="V46" s="7" t="s">
        <v>14</v>
      </c>
    </row>
    <row r="47" customFormat="false" ht="50" hidden="false" customHeight="true" outlineLevel="0" collapsed="false">
      <c r="A47" s="13" t="s">
        <v>77</v>
      </c>
      <c r="B47" s="5" t="s">
        <v>13</v>
      </c>
      <c r="C47" s="6" t="n">
        <v>336080000</v>
      </c>
      <c r="D47" s="6" t="n">
        <v>346896000</v>
      </c>
      <c r="E47" s="6" t="n">
        <v>369027000</v>
      </c>
      <c r="F47" s="7" t="s">
        <v>14</v>
      </c>
      <c r="G47" s="6"/>
      <c r="H47" s="6"/>
      <c r="I47" s="6"/>
      <c r="J47" s="9" t="s">
        <v>16</v>
      </c>
      <c r="K47" s="6" t="n">
        <v>216578.28</v>
      </c>
      <c r="L47" s="6" t="n">
        <v>237063.82</v>
      </c>
      <c r="M47" s="6" t="n">
        <v>192418.5</v>
      </c>
      <c r="N47" s="23"/>
      <c r="O47" s="7" t="s">
        <v>20</v>
      </c>
      <c r="P47" s="7"/>
      <c r="Q47" s="7" t="s">
        <v>13</v>
      </c>
      <c r="R47" s="7"/>
      <c r="S47" s="6" t="n">
        <v>30084.14</v>
      </c>
      <c r="T47" s="6" t="n">
        <v>13814.3</v>
      </c>
      <c r="U47" s="6" t="n">
        <v>22380.49</v>
      </c>
      <c r="V47" s="7" t="s">
        <v>14</v>
      </c>
    </row>
    <row r="48" customFormat="false" ht="50" hidden="true" customHeight="true" outlineLevel="0" collapsed="false">
      <c r="A48" s="13" t="s">
        <v>78</v>
      </c>
      <c r="B48" s="5"/>
      <c r="C48" s="6" t="n">
        <v>0</v>
      </c>
      <c r="D48" s="6" t="n">
        <v>0</v>
      </c>
      <c r="E48" s="6" t="n">
        <v>0</v>
      </c>
      <c r="F48" s="7"/>
      <c r="G48" s="6"/>
      <c r="H48" s="6"/>
      <c r="I48" s="6"/>
      <c r="J48" s="7"/>
      <c r="K48" s="6"/>
      <c r="L48" s="6"/>
      <c r="M48" s="6"/>
      <c r="N48" s="23"/>
      <c r="O48" s="7"/>
      <c r="P48" s="7"/>
      <c r="Q48" s="7"/>
      <c r="R48" s="7"/>
      <c r="S48" s="6"/>
      <c r="T48" s="6"/>
      <c r="U48" s="6"/>
      <c r="V48" s="7"/>
    </row>
    <row r="49" customFormat="false" ht="50" hidden="true" customHeight="true" outlineLevel="0" collapsed="false">
      <c r="A49" s="13" t="s">
        <v>79</v>
      </c>
      <c r="B49" s="5"/>
      <c r="C49" s="6" t="n">
        <v>0</v>
      </c>
      <c r="D49" s="6" t="n">
        <v>0</v>
      </c>
      <c r="E49" s="6" t="n">
        <v>0</v>
      </c>
      <c r="F49" s="7"/>
      <c r="G49" s="6"/>
      <c r="H49" s="6"/>
      <c r="I49" s="6"/>
      <c r="J49" s="7"/>
      <c r="K49" s="6"/>
      <c r="L49" s="6"/>
      <c r="M49" s="6"/>
      <c r="N49" s="23"/>
      <c r="O49" s="7"/>
      <c r="P49" s="7"/>
      <c r="Q49" s="7"/>
      <c r="R49" s="7"/>
      <c r="S49" s="6"/>
      <c r="T49" s="6"/>
      <c r="U49" s="6"/>
      <c r="V49" s="7"/>
    </row>
    <row r="50" customFormat="false" ht="50" hidden="false" customHeight="true" outlineLevel="0" collapsed="false">
      <c r="A50" s="13" t="s">
        <v>80</v>
      </c>
      <c r="B50" s="5" t="s">
        <v>13</v>
      </c>
      <c r="C50" s="6" t="n">
        <v>248062000</v>
      </c>
      <c r="D50" s="6" t="n">
        <v>264210000</v>
      </c>
      <c r="E50" s="6" t="n">
        <v>285780000</v>
      </c>
      <c r="F50" s="7" t="s">
        <v>14</v>
      </c>
      <c r="G50" s="6" t="n">
        <v>65592403.81</v>
      </c>
      <c r="H50" s="6" t="n">
        <v>62462161.95</v>
      </c>
      <c r="I50" s="6" t="n">
        <v>64452490.48</v>
      </c>
      <c r="J50" s="8" t="s">
        <v>14</v>
      </c>
      <c r="K50" s="6" t="n">
        <v>224726.53</v>
      </c>
      <c r="L50" s="6" t="n">
        <v>219262.19</v>
      </c>
      <c r="M50" s="6" t="n">
        <v>324243.46</v>
      </c>
      <c r="N50" s="23"/>
      <c r="O50" s="7" t="s">
        <v>14</v>
      </c>
      <c r="P50" s="7"/>
      <c r="Q50" s="7" t="s">
        <v>13</v>
      </c>
      <c r="R50" s="7"/>
      <c r="S50" s="6" t="n">
        <v>63713.99</v>
      </c>
      <c r="T50" s="6" t="n">
        <v>46416.6</v>
      </c>
      <c r="U50" s="6" t="n">
        <v>55468.52</v>
      </c>
      <c r="V50" s="7" t="s">
        <v>14</v>
      </c>
    </row>
    <row r="51" customFormat="false" ht="50" hidden="false" customHeight="true" outlineLevel="0" collapsed="false">
      <c r="A51" s="13" t="s">
        <v>81</v>
      </c>
      <c r="B51" s="5" t="s">
        <v>13</v>
      </c>
      <c r="C51" s="6" t="n">
        <v>369527000</v>
      </c>
      <c r="D51" s="6" t="n">
        <v>339131000</v>
      </c>
      <c r="E51" s="6" t="n">
        <v>313001000</v>
      </c>
      <c r="F51" s="7" t="s">
        <v>20</v>
      </c>
      <c r="G51" s="6" t="n">
        <v>127000000</v>
      </c>
      <c r="H51" s="6" t="n">
        <v>113000000</v>
      </c>
      <c r="I51" s="6" t="n">
        <v>106000000</v>
      </c>
      <c r="J51" s="7" t="s">
        <v>20</v>
      </c>
      <c r="K51" s="6" t="n">
        <v>276000</v>
      </c>
      <c r="L51" s="6" t="n">
        <v>175000</v>
      </c>
      <c r="M51" s="6" t="n">
        <v>226000</v>
      </c>
      <c r="N51" s="23"/>
      <c r="O51" s="7" t="s">
        <v>14</v>
      </c>
      <c r="P51" s="7"/>
      <c r="Q51" s="7" t="s">
        <v>17</v>
      </c>
      <c r="R51" s="7"/>
      <c r="S51" s="7" t="s">
        <v>24</v>
      </c>
      <c r="T51" s="7"/>
      <c r="U51" s="7"/>
      <c r="V51" s="7"/>
    </row>
    <row r="52" customFormat="false" ht="50" hidden="false" customHeight="true" outlineLevel="0" collapsed="false">
      <c r="A52" s="13" t="s">
        <v>82</v>
      </c>
      <c r="B52" s="5" t="s">
        <v>13</v>
      </c>
      <c r="C52" s="6" t="n">
        <v>449200000</v>
      </c>
      <c r="D52" s="6" t="n">
        <v>474100000</v>
      </c>
      <c r="E52" s="6" t="n">
        <v>561500000</v>
      </c>
      <c r="F52" s="7" t="s">
        <v>14</v>
      </c>
      <c r="G52" s="6" t="n">
        <v>122000000</v>
      </c>
      <c r="H52" s="6" t="n">
        <v>124000000</v>
      </c>
      <c r="I52" s="6" t="n">
        <v>131000000</v>
      </c>
      <c r="J52" s="7" t="s">
        <v>14</v>
      </c>
      <c r="K52" s="6" t="n">
        <v>109000</v>
      </c>
      <c r="L52" s="6" t="n">
        <v>279000</v>
      </c>
      <c r="M52" s="6" t="n">
        <v>500000</v>
      </c>
      <c r="N52" s="23"/>
      <c r="O52" s="7" t="s">
        <v>14</v>
      </c>
      <c r="P52" s="7"/>
      <c r="Q52" s="7" t="s">
        <v>13</v>
      </c>
      <c r="R52" s="7"/>
      <c r="S52" s="6" t="n">
        <v>20000</v>
      </c>
      <c r="T52" s="6" t="n">
        <v>36000</v>
      </c>
      <c r="U52" s="6" t="n">
        <v>44000</v>
      </c>
      <c r="V52" s="7" t="s">
        <v>14</v>
      </c>
    </row>
    <row r="53" customFormat="false" ht="50" hidden="false" customHeight="true" outlineLevel="0" collapsed="false">
      <c r="A53" s="13" t="s">
        <v>83</v>
      </c>
      <c r="B53" s="5" t="s">
        <v>13</v>
      </c>
      <c r="C53" s="6" t="n">
        <v>203000000</v>
      </c>
      <c r="D53" s="6" t="n">
        <v>198600000</v>
      </c>
      <c r="E53" s="6" t="n">
        <v>207200000</v>
      </c>
      <c r="F53" s="25" t="s">
        <v>14</v>
      </c>
      <c r="G53" s="6" t="n">
        <v>62999669</v>
      </c>
      <c r="H53" s="6" t="n">
        <v>64046890</v>
      </c>
      <c r="I53" s="6" t="n">
        <v>55313443</v>
      </c>
      <c r="J53" s="7" t="s">
        <v>20</v>
      </c>
      <c r="K53" s="6" t="n">
        <v>0</v>
      </c>
      <c r="L53" s="6" t="n">
        <v>16000</v>
      </c>
      <c r="M53" s="6" t="n">
        <v>64568.9</v>
      </c>
      <c r="N53" s="23"/>
      <c r="O53" s="7" t="s">
        <v>14</v>
      </c>
      <c r="P53" s="7"/>
      <c r="Q53" s="7" t="s">
        <v>13</v>
      </c>
      <c r="R53" s="7"/>
      <c r="S53" s="6" t="n">
        <v>36510</v>
      </c>
      <c r="T53" s="6"/>
      <c r="U53" s="6"/>
      <c r="V53" s="7"/>
    </row>
    <row r="54" customFormat="false" ht="50" hidden="true" customHeight="true" outlineLevel="0" collapsed="false">
      <c r="A54" s="13" t="s">
        <v>84</v>
      </c>
      <c r="B54" s="5" t="s">
        <v>13</v>
      </c>
      <c r="C54" s="6" t="n">
        <v>0</v>
      </c>
      <c r="D54" s="6" t="n">
        <v>0</v>
      </c>
      <c r="E54" s="6" t="n">
        <v>0</v>
      </c>
      <c r="F54" s="7"/>
      <c r="G54" s="6"/>
      <c r="H54" s="6"/>
      <c r="I54" s="6"/>
      <c r="J54" s="7"/>
      <c r="K54" s="6"/>
      <c r="L54" s="6"/>
      <c r="M54" s="6"/>
      <c r="N54" s="23"/>
      <c r="O54" s="7"/>
      <c r="P54" s="7"/>
      <c r="Q54" s="7"/>
      <c r="R54" s="7"/>
      <c r="S54" s="6"/>
      <c r="T54" s="6"/>
      <c r="U54" s="6"/>
      <c r="V54" s="7"/>
    </row>
    <row r="55" customFormat="false" ht="50" hidden="true" customHeight="true" outlineLevel="0" collapsed="false">
      <c r="A55" s="13" t="s">
        <v>85</v>
      </c>
      <c r="B55" s="5" t="s">
        <v>13</v>
      </c>
      <c r="C55" s="6" t="n">
        <v>0</v>
      </c>
      <c r="D55" s="6" t="n">
        <v>0</v>
      </c>
      <c r="E55" s="6" t="n">
        <v>0</v>
      </c>
      <c r="F55" s="7"/>
      <c r="G55" s="6"/>
      <c r="H55" s="6"/>
      <c r="I55" s="6"/>
      <c r="J55" s="7"/>
      <c r="K55" s="6"/>
      <c r="L55" s="6"/>
      <c r="M55" s="6"/>
      <c r="N55" s="23"/>
      <c r="O55" s="7"/>
      <c r="P55" s="7"/>
      <c r="Q55" s="7"/>
      <c r="R55" s="7"/>
      <c r="S55" s="6"/>
      <c r="T55" s="6"/>
      <c r="U55" s="6"/>
      <c r="V55" s="7"/>
    </row>
    <row r="56" customFormat="false" ht="50" hidden="false" customHeight="true" outlineLevel="0" collapsed="false">
      <c r="A56" s="13" t="s">
        <v>86</v>
      </c>
      <c r="B56" s="5" t="s">
        <v>13</v>
      </c>
      <c r="C56" s="6" t="n">
        <v>483857000</v>
      </c>
      <c r="D56" s="6" t="n">
        <v>512462000</v>
      </c>
      <c r="E56" s="6" t="n">
        <v>535272000</v>
      </c>
      <c r="F56" s="7" t="s">
        <v>14</v>
      </c>
      <c r="G56" s="6" t="n">
        <v>147970000</v>
      </c>
      <c r="H56" s="6" t="n">
        <v>156345000</v>
      </c>
      <c r="I56" s="6" t="n">
        <v>164809000</v>
      </c>
      <c r="J56" s="7" t="s">
        <v>14</v>
      </c>
      <c r="K56" s="6" t="n">
        <v>467209</v>
      </c>
      <c r="L56" s="6" t="n">
        <v>447855</v>
      </c>
      <c r="M56" s="6" t="n">
        <v>447911</v>
      </c>
      <c r="N56" s="23"/>
      <c r="O56" s="7" t="s">
        <v>14</v>
      </c>
      <c r="P56" s="7"/>
      <c r="Q56" s="7" t="s">
        <v>13</v>
      </c>
      <c r="R56" s="7"/>
      <c r="S56" s="6" t="n">
        <v>5070</v>
      </c>
      <c r="T56" s="6" t="n">
        <v>19916</v>
      </c>
      <c r="U56" s="6" t="n">
        <v>7955</v>
      </c>
      <c r="V56" s="7" t="s">
        <v>20</v>
      </c>
    </row>
    <row r="57" customFormat="false" ht="50" hidden="false" customHeight="true" outlineLevel="0" collapsed="false">
      <c r="A57" s="13" t="s">
        <v>87</v>
      </c>
      <c r="B57" s="5" t="s">
        <v>13</v>
      </c>
      <c r="C57" s="6" t="n">
        <v>372266000</v>
      </c>
      <c r="D57" s="6" t="n">
        <v>89366000</v>
      </c>
      <c r="E57" s="6" t="n">
        <v>106095000</v>
      </c>
      <c r="F57" s="7" t="s">
        <v>14</v>
      </c>
      <c r="G57" s="6" t="n">
        <v>112518000</v>
      </c>
      <c r="H57" s="6" t="n">
        <v>97166000</v>
      </c>
      <c r="I57" s="6" t="n">
        <v>115609000</v>
      </c>
      <c r="J57" s="7" t="s">
        <v>14</v>
      </c>
      <c r="K57" s="6" t="n">
        <v>428000</v>
      </c>
      <c r="L57" s="6" t="n">
        <v>322000</v>
      </c>
      <c r="M57" s="6" t="n">
        <v>511000</v>
      </c>
      <c r="N57" s="23"/>
      <c r="O57" s="7" t="s">
        <v>14</v>
      </c>
      <c r="P57" s="7"/>
      <c r="Q57" s="7" t="s">
        <v>21</v>
      </c>
      <c r="R57" s="7"/>
      <c r="S57" s="7" t="s">
        <v>24</v>
      </c>
      <c r="T57" s="7"/>
      <c r="U57" s="7"/>
      <c r="V57" s="7"/>
    </row>
    <row r="58" customFormat="false" ht="50" hidden="false" customHeight="true" outlineLevel="0" collapsed="false">
      <c r="A58" s="13" t="s">
        <v>88</v>
      </c>
      <c r="B58" s="5" t="s">
        <v>13</v>
      </c>
      <c r="C58" s="6" t="n">
        <v>91943000</v>
      </c>
      <c r="D58" s="6" t="n">
        <v>92853000</v>
      </c>
      <c r="E58" s="6" t="n">
        <v>103201000</v>
      </c>
      <c r="F58" s="26" t="s">
        <v>14</v>
      </c>
      <c r="G58" s="6" t="n">
        <v>22003233.82</v>
      </c>
      <c r="H58" s="6" t="n">
        <v>17424683.3</v>
      </c>
      <c r="I58" s="6" t="n">
        <v>16112830.6</v>
      </c>
      <c r="J58" s="7" t="s">
        <v>20</v>
      </c>
      <c r="K58" s="6" t="s">
        <v>89</v>
      </c>
      <c r="L58" s="6" t="n">
        <v>81867.03</v>
      </c>
      <c r="M58" s="6" t="n">
        <v>119679.69</v>
      </c>
      <c r="N58" s="23"/>
      <c r="O58" s="7" t="s">
        <v>14</v>
      </c>
      <c r="P58" s="7"/>
      <c r="Q58" s="7" t="s">
        <v>17</v>
      </c>
      <c r="R58" s="7"/>
      <c r="S58" s="27" t="s">
        <v>89</v>
      </c>
      <c r="T58" s="7"/>
      <c r="U58" s="7"/>
      <c r="V58" s="7"/>
    </row>
    <row r="59" customFormat="false" ht="50" hidden="false" customHeight="true" outlineLevel="0" collapsed="false">
      <c r="A59" s="13" t="s">
        <v>90</v>
      </c>
      <c r="B59" s="5" t="s">
        <v>13</v>
      </c>
      <c r="C59" s="6" t="n">
        <v>25789000</v>
      </c>
      <c r="D59" s="6" t="n">
        <v>26159000</v>
      </c>
      <c r="E59" s="6" t="n">
        <v>30073000</v>
      </c>
      <c r="F59" s="9" t="s">
        <v>14</v>
      </c>
      <c r="G59" s="6" t="n">
        <v>8685000</v>
      </c>
      <c r="H59" s="6" t="n">
        <v>10054000</v>
      </c>
      <c r="I59" s="6" t="n">
        <v>71300000</v>
      </c>
      <c r="J59" s="9" t="s">
        <v>20</v>
      </c>
      <c r="K59" s="6" t="n">
        <v>452.23</v>
      </c>
      <c r="L59" s="6" t="n">
        <v>968.17</v>
      </c>
      <c r="M59" s="6" t="n">
        <v>194.23</v>
      </c>
      <c r="N59" s="23"/>
      <c r="O59" s="9" t="s">
        <v>20</v>
      </c>
      <c r="P59" s="9"/>
      <c r="Q59" s="9" t="s">
        <v>17</v>
      </c>
      <c r="R59" s="9"/>
      <c r="S59" s="9" t="n">
        <v>0</v>
      </c>
      <c r="T59" s="9" t="n">
        <v>0</v>
      </c>
      <c r="U59" s="9" t="n">
        <v>0</v>
      </c>
      <c r="V59" s="9"/>
    </row>
    <row r="60" customFormat="false" ht="50" hidden="true" customHeight="true" outlineLevel="0" collapsed="false">
      <c r="A60" s="13" t="s">
        <v>91</v>
      </c>
      <c r="B60" s="5"/>
      <c r="C60" s="7"/>
      <c r="D60" s="7"/>
      <c r="E60" s="7"/>
      <c r="F60" s="7"/>
      <c r="G60" s="6"/>
      <c r="H60" s="6"/>
      <c r="I60" s="6"/>
      <c r="J60" s="7"/>
      <c r="K60" s="6"/>
      <c r="L60" s="6"/>
      <c r="M60" s="6"/>
      <c r="N60" s="7"/>
      <c r="O60" s="7"/>
      <c r="P60" s="7"/>
      <c r="Q60" s="7"/>
      <c r="R60" s="7"/>
      <c r="S60" s="7"/>
      <c r="T60" s="7"/>
      <c r="U60" s="7"/>
      <c r="V60" s="7"/>
    </row>
    <row r="61" customFormat="false" ht="50" hidden="false" customHeight="true" outlineLevel="0" collapsed="false">
      <c r="A61" s="13" t="s">
        <v>92</v>
      </c>
      <c r="B61" s="5" t="s">
        <v>13</v>
      </c>
      <c r="C61" s="6" t="n">
        <v>31420433</v>
      </c>
      <c r="D61" s="6" t="n">
        <v>29016975</v>
      </c>
      <c r="E61" s="6" t="n">
        <v>28866121</v>
      </c>
      <c r="F61" s="7" t="s">
        <v>20</v>
      </c>
      <c r="G61" s="6" t="n">
        <v>18793814.93</v>
      </c>
      <c r="H61" s="6" t="n">
        <v>22370463.57</v>
      </c>
      <c r="I61" s="6" t="s">
        <v>24</v>
      </c>
      <c r="J61" s="7"/>
      <c r="K61" s="6" t="n">
        <v>10643.46</v>
      </c>
      <c r="L61" s="6" t="n">
        <v>17459.39</v>
      </c>
      <c r="M61" s="6" t="n">
        <v>24156.01</v>
      </c>
      <c r="N61" s="7"/>
      <c r="O61" s="7" t="s">
        <v>14</v>
      </c>
      <c r="P61" s="7"/>
      <c r="Q61" s="7" t="s">
        <v>13</v>
      </c>
      <c r="R61" s="7"/>
      <c r="S61" s="7" t="n">
        <v>0</v>
      </c>
      <c r="T61" s="7" t="n">
        <v>0</v>
      </c>
      <c r="U61" s="7" t="n">
        <v>0</v>
      </c>
      <c r="V61" s="7"/>
    </row>
    <row r="62" customFormat="false" ht="50" hidden="false" customHeight="true" outlineLevel="0" collapsed="false">
      <c r="A62" s="13" t="s">
        <v>93</v>
      </c>
      <c r="B62" s="5" t="s">
        <v>13</v>
      </c>
      <c r="C62" s="6" t="n">
        <v>188683000</v>
      </c>
      <c r="D62" s="6" t="n">
        <v>188941000</v>
      </c>
      <c r="E62" s="6" t="n">
        <v>189851000</v>
      </c>
      <c r="F62" s="7" t="s">
        <v>14</v>
      </c>
      <c r="G62" s="6" t="n">
        <v>59496000</v>
      </c>
      <c r="H62" s="6" t="n">
        <v>48476257</v>
      </c>
      <c r="I62" s="6" t="n">
        <v>35196774</v>
      </c>
      <c r="J62" s="6" t="s">
        <v>20</v>
      </c>
      <c r="K62" s="6" t="s">
        <v>94</v>
      </c>
      <c r="L62" s="6" t="n">
        <v>111423</v>
      </c>
      <c r="M62" s="6" t="n">
        <v>137948</v>
      </c>
      <c r="N62" s="6"/>
      <c r="O62" s="7" t="s">
        <v>14</v>
      </c>
      <c r="P62" s="7"/>
      <c r="Q62" s="7" t="s">
        <v>13</v>
      </c>
      <c r="R62" s="7"/>
      <c r="S62" s="15" t="s">
        <v>24</v>
      </c>
      <c r="T62" s="15"/>
      <c r="U62" s="15"/>
      <c r="V62" s="7"/>
    </row>
    <row r="63" customFormat="false" ht="50" hidden="false" customHeight="true" outlineLevel="0" collapsed="false">
      <c r="A63" s="13" t="s">
        <v>95</v>
      </c>
      <c r="B63" s="5" t="s">
        <v>13</v>
      </c>
      <c r="C63" s="6" t="n">
        <v>101000000</v>
      </c>
      <c r="D63" s="6" t="n">
        <v>109000000</v>
      </c>
      <c r="E63" s="6" t="n">
        <v>111000000</v>
      </c>
      <c r="F63" s="7" t="s">
        <v>14</v>
      </c>
      <c r="G63" s="6" t="n">
        <v>45000000</v>
      </c>
      <c r="H63" s="6" t="n">
        <v>40000000</v>
      </c>
      <c r="I63" s="6" t="n">
        <v>50000000</v>
      </c>
      <c r="J63" s="7" t="s">
        <v>14</v>
      </c>
      <c r="K63" s="6" t="n">
        <v>21000</v>
      </c>
      <c r="L63" s="6" t="n">
        <v>59000</v>
      </c>
      <c r="M63" s="6" t="n">
        <v>77000</v>
      </c>
      <c r="N63" s="7"/>
      <c r="O63" s="7" t="s">
        <v>14</v>
      </c>
      <c r="P63" s="7"/>
      <c r="Q63" s="7" t="s">
        <v>17</v>
      </c>
      <c r="R63" s="7"/>
      <c r="S63" s="6" t="n">
        <v>1545</v>
      </c>
      <c r="T63" s="6" t="n">
        <v>1095</v>
      </c>
      <c r="U63" s="6" t="n">
        <v>605</v>
      </c>
      <c r="V63" s="7" t="s">
        <v>20</v>
      </c>
    </row>
    <row r="64" customFormat="false" ht="50" hidden="false" customHeight="true" outlineLevel="0" collapsed="false">
      <c r="A64" s="13" t="s">
        <v>96</v>
      </c>
      <c r="B64" s="5" t="s">
        <v>13</v>
      </c>
      <c r="C64" s="6" t="n">
        <v>89767000</v>
      </c>
      <c r="D64" s="6" t="n">
        <v>89162000</v>
      </c>
      <c r="E64" s="6" t="n">
        <v>89173000</v>
      </c>
      <c r="F64" s="7" t="s">
        <v>14</v>
      </c>
      <c r="G64" s="6" t="n">
        <v>26926014</v>
      </c>
      <c r="H64" s="6" t="n">
        <v>20458530</v>
      </c>
      <c r="I64" s="6" t="n">
        <v>16873012</v>
      </c>
      <c r="J64" s="6" t="s">
        <v>20</v>
      </c>
      <c r="K64" s="6" t="n">
        <v>0</v>
      </c>
      <c r="L64" s="6" t="n">
        <v>0</v>
      </c>
      <c r="M64" s="6" t="n">
        <v>21200</v>
      </c>
      <c r="N64" s="6"/>
      <c r="O64" s="7"/>
      <c r="P64" s="7"/>
      <c r="Q64" s="7" t="s">
        <v>13</v>
      </c>
      <c r="R64" s="7"/>
      <c r="S64" s="6" t="n">
        <v>4870</v>
      </c>
      <c r="T64" s="6" t="n">
        <v>14996</v>
      </c>
      <c r="U64" s="6" t="n">
        <v>63501</v>
      </c>
      <c r="V64" s="7" t="s">
        <v>14</v>
      </c>
    </row>
    <row r="65" customFormat="false" ht="50" hidden="false" customHeight="true" outlineLevel="0" collapsed="false">
      <c r="A65" s="13" t="s">
        <v>97</v>
      </c>
      <c r="B65" s="5" t="s">
        <v>13</v>
      </c>
      <c r="C65" s="6" t="n">
        <v>282219000</v>
      </c>
      <c r="D65" s="6" t="n">
        <v>287213000</v>
      </c>
      <c r="E65" s="6" t="n">
        <v>296919000</v>
      </c>
      <c r="F65" s="7" t="s">
        <v>14</v>
      </c>
      <c r="G65" s="6" t="n">
        <v>110806620.66</v>
      </c>
      <c r="H65" s="6" t="n">
        <v>81270627.32</v>
      </c>
      <c r="I65" s="6" t="n">
        <v>85965159.04</v>
      </c>
      <c r="J65" s="7" t="s">
        <v>14</v>
      </c>
      <c r="K65" s="6" t="n">
        <v>145095.76</v>
      </c>
      <c r="L65" s="6" t="n">
        <v>273288.75</v>
      </c>
      <c r="M65" s="6" t="n">
        <v>373426.91</v>
      </c>
      <c r="N65" s="7"/>
      <c r="O65" s="7" t="s">
        <v>14</v>
      </c>
      <c r="P65" s="7"/>
      <c r="Q65" s="7" t="s">
        <v>17</v>
      </c>
      <c r="R65" s="7"/>
      <c r="S65" s="6" t="n">
        <v>9115</v>
      </c>
      <c r="T65" s="6" t="n">
        <v>10070</v>
      </c>
      <c r="U65" s="6" t="n">
        <v>16070</v>
      </c>
      <c r="V65" s="7" t="s">
        <v>14</v>
      </c>
    </row>
    <row r="66" customFormat="false" ht="50" hidden="false" customHeight="true" outlineLevel="0" collapsed="false">
      <c r="A66" s="13" t="s">
        <v>98</v>
      </c>
      <c r="B66" s="5" t="s">
        <v>13</v>
      </c>
      <c r="C66" s="6" t="n">
        <v>113203000</v>
      </c>
      <c r="D66" s="6" t="n">
        <v>105808000</v>
      </c>
      <c r="E66" s="6" t="n">
        <v>112635000</v>
      </c>
      <c r="F66" s="25" t="s">
        <v>14</v>
      </c>
      <c r="G66" s="6" t="n">
        <v>54000000</v>
      </c>
      <c r="H66" s="6" t="n">
        <v>32000000</v>
      </c>
      <c r="I66" s="6" t="n">
        <v>40000000</v>
      </c>
      <c r="J66" s="6" t="s">
        <v>14</v>
      </c>
      <c r="K66" s="6" t="n">
        <v>10168.86</v>
      </c>
      <c r="L66" s="6" t="n">
        <v>11881.2</v>
      </c>
      <c r="M66" s="6" t="n">
        <v>16313.97</v>
      </c>
      <c r="N66" s="7"/>
      <c r="O66" s="7" t="s">
        <v>14</v>
      </c>
      <c r="P66" s="7"/>
      <c r="Q66" s="7" t="s">
        <v>13</v>
      </c>
      <c r="R66" s="7"/>
      <c r="S66" s="6" t="n">
        <v>15255.8</v>
      </c>
      <c r="T66" s="6" t="n">
        <v>12391.5</v>
      </c>
      <c r="U66" s="6" t="n">
        <v>5245</v>
      </c>
      <c r="V66" s="7" t="s">
        <v>20</v>
      </c>
    </row>
    <row r="67" customFormat="false" ht="50" hidden="false" customHeight="true" outlineLevel="0" collapsed="false">
      <c r="A67" s="13" t="s">
        <v>99</v>
      </c>
      <c r="B67" s="5" t="s">
        <v>13</v>
      </c>
      <c r="C67" s="6" t="n">
        <v>91458000</v>
      </c>
      <c r="D67" s="6" t="n">
        <v>86723000</v>
      </c>
      <c r="E67" s="6" t="n">
        <v>86666000</v>
      </c>
      <c r="F67" s="7" t="s">
        <v>20</v>
      </c>
      <c r="G67" s="6" t="n">
        <v>21700000</v>
      </c>
      <c r="H67" s="6" t="n">
        <v>21200000</v>
      </c>
      <c r="I67" s="6" t="n">
        <v>18000000</v>
      </c>
      <c r="J67" s="7" t="s">
        <v>20</v>
      </c>
      <c r="K67" s="6" t="n">
        <v>50000</v>
      </c>
      <c r="L67" s="6" t="n">
        <v>29000</v>
      </c>
      <c r="M67" s="6" t="n">
        <v>33000</v>
      </c>
      <c r="N67" s="7"/>
      <c r="O67" s="7" t="s">
        <v>14</v>
      </c>
      <c r="P67" s="7"/>
      <c r="Q67" s="7" t="s">
        <v>13</v>
      </c>
      <c r="R67" s="7"/>
      <c r="S67" s="6" t="n">
        <v>5300</v>
      </c>
      <c r="T67" s="6" t="n">
        <v>2100</v>
      </c>
      <c r="U67" s="6" t="n">
        <v>3500</v>
      </c>
      <c r="V67" s="7" t="s">
        <v>14</v>
      </c>
    </row>
    <row r="68" customFormat="false" ht="50" hidden="true" customHeight="true" outlineLevel="0" collapsed="false">
      <c r="A68" s="13" t="s">
        <v>100</v>
      </c>
      <c r="B68" s="5"/>
      <c r="C68" s="7"/>
      <c r="D68" s="7"/>
      <c r="E68" s="7"/>
      <c r="F68" s="7"/>
      <c r="G68" s="6"/>
      <c r="H68" s="6"/>
      <c r="I68" s="6"/>
      <c r="J68" s="7"/>
      <c r="K68" s="6"/>
      <c r="L68" s="6"/>
      <c r="M68" s="6"/>
      <c r="N68" s="7"/>
      <c r="O68" s="7"/>
      <c r="P68" s="7"/>
      <c r="Q68" s="7"/>
      <c r="R68" s="7"/>
      <c r="S68" s="7"/>
      <c r="T68" s="7"/>
      <c r="U68" s="7"/>
      <c r="V68" s="7"/>
    </row>
    <row r="69" customFormat="false" ht="50" hidden="false" customHeight="true" outlineLevel="0" collapsed="false">
      <c r="A69" s="13" t="s">
        <v>101</v>
      </c>
      <c r="B69" s="5" t="s">
        <v>13</v>
      </c>
      <c r="C69" s="6" t="n">
        <v>352333000</v>
      </c>
      <c r="D69" s="6" t="n">
        <v>317505000</v>
      </c>
      <c r="E69" s="27" t="s">
        <v>102</v>
      </c>
      <c r="F69" s="27" t="s">
        <v>20</v>
      </c>
      <c r="G69" s="6" t="n">
        <v>122025023.12</v>
      </c>
      <c r="H69" s="6" t="n">
        <v>84667716.97</v>
      </c>
      <c r="I69" s="6" t="n">
        <v>75661522.18</v>
      </c>
      <c r="J69" s="7" t="s">
        <v>20</v>
      </c>
      <c r="K69" s="6" t="n">
        <v>350151.21</v>
      </c>
      <c r="L69" s="6" t="n">
        <v>261835.85</v>
      </c>
      <c r="M69" s="6" t="n">
        <v>340674.12</v>
      </c>
      <c r="N69" s="7"/>
      <c r="O69" s="7" t="s">
        <v>14</v>
      </c>
      <c r="P69" s="7"/>
      <c r="Q69" s="7" t="s">
        <v>13</v>
      </c>
      <c r="R69" s="7"/>
      <c r="S69" s="7" t="s">
        <v>24</v>
      </c>
      <c r="T69" s="7"/>
      <c r="U69" s="7"/>
      <c r="V69" s="7"/>
    </row>
    <row r="70" customFormat="false" ht="50" hidden="true" customHeight="true" outlineLevel="0" collapsed="false">
      <c r="A70" s="13" t="s">
        <v>103</v>
      </c>
      <c r="B70" s="5" t="s">
        <v>104</v>
      </c>
      <c r="C70" s="7"/>
      <c r="D70" s="7"/>
      <c r="E70" s="7"/>
      <c r="F70" s="7"/>
      <c r="G70" s="6"/>
      <c r="H70" s="6"/>
      <c r="I70" s="6"/>
      <c r="J70" s="7"/>
      <c r="K70" s="6"/>
      <c r="L70" s="6"/>
      <c r="M70" s="6"/>
      <c r="N70" s="7"/>
      <c r="O70" s="7"/>
      <c r="P70" s="7"/>
      <c r="Q70" s="7"/>
      <c r="R70" s="7"/>
      <c r="S70" s="7"/>
      <c r="T70" s="7"/>
      <c r="U70" s="7"/>
      <c r="V70" s="7"/>
    </row>
    <row r="71" customFormat="false" ht="50" hidden="false" customHeight="true" outlineLevel="0" collapsed="false">
      <c r="A71" s="13" t="s">
        <v>105</v>
      </c>
      <c r="B71" s="5" t="s">
        <v>13</v>
      </c>
      <c r="C71" s="6" t="n">
        <v>28151000</v>
      </c>
      <c r="D71" s="6" t="n">
        <v>28541000</v>
      </c>
      <c r="E71" s="6" t="n">
        <v>27569000</v>
      </c>
      <c r="F71" s="7" t="s">
        <v>20</v>
      </c>
      <c r="G71" s="6" t="n">
        <f aca="false">10032000+2347000</f>
        <v>12379000</v>
      </c>
      <c r="H71" s="6" t="n">
        <f aca="false">9001000+816000</f>
        <v>9817000</v>
      </c>
      <c r="I71" s="6" t="n">
        <f aca="false">9072000+600000</f>
        <v>9672000</v>
      </c>
      <c r="J71" s="6" t="s">
        <v>20</v>
      </c>
      <c r="K71" s="6" t="n">
        <v>3021</v>
      </c>
      <c r="L71" s="6" t="n">
        <v>1025</v>
      </c>
      <c r="M71" s="6" t="n">
        <v>4406</v>
      </c>
      <c r="N71" s="6"/>
      <c r="O71" s="7" t="s">
        <v>14</v>
      </c>
      <c r="P71" s="7"/>
      <c r="Q71" s="7" t="s">
        <v>13</v>
      </c>
      <c r="R71" s="7"/>
      <c r="S71" s="6" t="n">
        <v>540</v>
      </c>
      <c r="T71" s="6" t="n">
        <v>675</v>
      </c>
      <c r="U71" s="6" t="n">
        <v>1512</v>
      </c>
      <c r="V71" s="7" t="s">
        <v>14</v>
      </c>
    </row>
    <row r="72" customFormat="false" ht="50" hidden="true" customHeight="true" outlineLevel="0" collapsed="false">
      <c r="A72" s="13" t="s">
        <v>106</v>
      </c>
      <c r="B72" s="5"/>
      <c r="C72" s="6"/>
      <c r="D72" s="6"/>
      <c r="E72" s="6"/>
      <c r="F72" s="7"/>
      <c r="G72" s="6"/>
      <c r="H72" s="6"/>
      <c r="I72" s="6"/>
      <c r="J72" s="7"/>
      <c r="K72" s="6"/>
      <c r="L72" s="6"/>
      <c r="M72" s="6"/>
      <c r="N72" s="7"/>
      <c r="O72" s="7"/>
      <c r="P72" s="7"/>
      <c r="Q72" s="7"/>
      <c r="R72" s="7"/>
      <c r="S72" s="7"/>
      <c r="T72" s="7"/>
      <c r="U72" s="7"/>
      <c r="V72" s="7"/>
    </row>
    <row r="73" customFormat="false" ht="50" hidden="true" customHeight="true" outlineLevel="0" collapsed="false">
      <c r="A73" s="13" t="s">
        <v>107</v>
      </c>
      <c r="B73" s="5"/>
      <c r="C73" s="6"/>
      <c r="D73" s="6"/>
      <c r="E73" s="6"/>
      <c r="F73" s="7"/>
      <c r="G73" s="6"/>
      <c r="H73" s="6"/>
      <c r="I73" s="6"/>
      <c r="J73" s="7"/>
      <c r="K73" s="6"/>
      <c r="L73" s="6"/>
      <c r="M73" s="6"/>
      <c r="N73" s="7"/>
      <c r="O73" s="7"/>
      <c r="P73" s="7"/>
      <c r="Q73" s="7"/>
      <c r="R73" s="7"/>
      <c r="S73" s="7"/>
      <c r="T73" s="7"/>
      <c r="U73" s="7"/>
      <c r="V73" s="7"/>
    </row>
    <row r="74" customFormat="false" ht="50" hidden="false" customHeight="true" outlineLevel="0" collapsed="false">
      <c r="A74" s="13" t="s">
        <v>108</v>
      </c>
      <c r="B74" s="5" t="s">
        <v>13</v>
      </c>
      <c r="C74" s="6" t="n">
        <v>228494000</v>
      </c>
      <c r="D74" s="6" t="n">
        <v>233771000</v>
      </c>
      <c r="E74" s="6" t="n">
        <v>235939000</v>
      </c>
      <c r="F74" s="7" t="s">
        <v>14</v>
      </c>
      <c r="G74" s="6" t="n">
        <v>64000000</v>
      </c>
      <c r="H74" s="6" t="n">
        <v>62000000</v>
      </c>
      <c r="I74" s="6" t="n">
        <v>66000000</v>
      </c>
      <c r="J74" s="28" t="s">
        <v>14</v>
      </c>
      <c r="K74" s="6" t="n">
        <v>21667.38</v>
      </c>
      <c r="L74" s="6" t="n">
        <v>16175.58</v>
      </c>
      <c r="M74" s="6" t="n">
        <v>12553.24</v>
      </c>
      <c r="N74" s="28"/>
      <c r="O74" s="7" t="s">
        <v>20</v>
      </c>
      <c r="P74" s="7"/>
      <c r="Q74" s="7" t="s">
        <v>17</v>
      </c>
      <c r="R74" s="7"/>
      <c r="S74" s="7" t="s">
        <v>21</v>
      </c>
      <c r="T74" s="7"/>
      <c r="U74" s="7"/>
      <c r="V74" s="7"/>
    </row>
    <row r="75" customFormat="false" ht="50" hidden="false" customHeight="true" outlineLevel="0" collapsed="false">
      <c r="A75" s="13" t="s">
        <v>109</v>
      </c>
      <c r="B75" s="5" t="s">
        <v>13</v>
      </c>
      <c r="C75" s="6" t="n">
        <v>309800000</v>
      </c>
      <c r="D75" s="6" t="n">
        <v>297800000</v>
      </c>
      <c r="E75" s="6" t="n">
        <v>289500000</v>
      </c>
      <c r="F75" s="7" t="s">
        <v>20</v>
      </c>
      <c r="G75" s="6" t="n">
        <v>108000000</v>
      </c>
      <c r="H75" s="6" t="n">
        <v>120000000</v>
      </c>
      <c r="I75" s="6" t="n">
        <v>94000000</v>
      </c>
      <c r="J75" s="7" t="s">
        <v>20</v>
      </c>
      <c r="K75" s="6" t="n">
        <v>171107</v>
      </c>
      <c r="L75" s="6" t="n">
        <v>171718</v>
      </c>
      <c r="M75" s="6" t="n">
        <v>276646</v>
      </c>
      <c r="N75" s="7"/>
      <c r="O75" s="7" t="s">
        <v>14</v>
      </c>
      <c r="P75" s="7"/>
      <c r="Q75" s="7" t="s">
        <v>13</v>
      </c>
      <c r="R75" s="7"/>
      <c r="S75" s="6" t="n">
        <v>13900</v>
      </c>
      <c r="T75" s="6" t="n">
        <v>6539</v>
      </c>
      <c r="U75" s="6" t="n">
        <v>11125</v>
      </c>
      <c r="V75" s="7" t="s">
        <v>14</v>
      </c>
    </row>
    <row r="76" customFormat="false" ht="50" hidden="true" customHeight="true" outlineLevel="0" collapsed="false">
      <c r="A76" s="13" t="s">
        <v>110</v>
      </c>
      <c r="B76" s="5"/>
      <c r="C76" s="6" t="n">
        <v>0</v>
      </c>
      <c r="D76" s="6" t="n">
        <v>0</v>
      </c>
      <c r="E76" s="6" t="n">
        <v>0</v>
      </c>
      <c r="F76" s="7"/>
      <c r="G76" s="6"/>
      <c r="H76" s="6"/>
      <c r="I76" s="6"/>
      <c r="J76" s="7"/>
      <c r="K76" s="6"/>
      <c r="L76" s="6"/>
      <c r="M76" s="6"/>
      <c r="N76" s="7"/>
      <c r="O76" s="7"/>
      <c r="P76" s="7"/>
      <c r="Q76" s="7"/>
      <c r="R76" s="7"/>
      <c r="S76" s="6"/>
      <c r="T76" s="6"/>
      <c r="U76" s="6"/>
      <c r="V76" s="7"/>
    </row>
    <row r="77" customFormat="false" ht="50" hidden="true" customHeight="true" outlineLevel="0" collapsed="false">
      <c r="A77" s="13" t="s">
        <v>111</v>
      </c>
      <c r="B77" s="5"/>
      <c r="C77" s="6" t="n">
        <v>0</v>
      </c>
      <c r="D77" s="6" t="n">
        <v>0</v>
      </c>
      <c r="E77" s="6" t="n">
        <v>0</v>
      </c>
      <c r="F77" s="7"/>
      <c r="G77" s="6"/>
      <c r="H77" s="6"/>
      <c r="I77" s="6"/>
      <c r="J77" s="7"/>
      <c r="K77" s="6"/>
      <c r="L77" s="6"/>
      <c r="M77" s="6"/>
      <c r="N77" s="7"/>
      <c r="O77" s="7"/>
      <c r="P77" s="7"/>
      <c r="Q77" s="7"/>
      <c r="R77" s="7"/>
      <c r="S77" s="6"/>
      <c r="T77" s="6"/>
      <c r="U77" s="6"/>
      <c r="V77" s="7"/>
    </row>
    <row r="78" customFormat="false" ht="50" hidden="true" customHeight="true" outlineLevel="0" collapsed="false">
      <c r="A78" s="13" t="s">
        <v>112</v>
      </c>
      <c r="B78" s="5"/>
      <c r="C78" s="6" t="n">
        <v>0</v>
      </c>
      <c r="D78" s="6" t="n">
        <v>0</v>
      </c>
      <c r="E78" s="6" t="n">
        <v>0</v>
      </c>
      <c r="F78" s="7"/>
      <c r="G78" s="6"/>
      <c r="H78" s="6"/>
      <c r="I78" s="6"/>
      <c r="J78" s="7"/>
      <c r="K78" s="6"/>
      <c r="L78" s="6"/>
      <c r="M78" s="6"/>
      <c r="N78" s="7"/>
      <c r="O78" s="7"/>
      <c r="P78" s="7"/>
      <c r="Q78" s="7"/>
      <c r="R78" s="7"/>
      <c r="S78" s="6"/>
      <c r="T78" s="6"/>
      <c r="U78" s="6"/>
      <c r="V78" s="7"/>
    </row>
    <row r="79" customFormat="false" ht="50" hidden="true" customHeight="true" outlineLevel="0" collapsed="false">
      <c r="A79" s="13" t="s">
        <v>113</v>
      </c>
      <c r="B79" s="5"/>
      <c r="C79" s="6" t="n">
        <v>0</v>
      </c>
      <c r="D79" s="6" t="n">
        <v>0</v>
      </c>
      <c r="E79" s="6" t="n">
        <v>0</v>
      </c>
      <c r="F79" s="7"/>
      <c r="G79" s="6"/>
      <c r="H79" s="6"/>
      <c r="I79" s="6"/>
      <c r="J79" s="7"/>
      <c r="K79" s="6"/>
      <c r="L79" s="6"/>
      <c r="M79" s="6"/>
      <c r="N79" s="7"/>
      <c r="O79" s="7"/>
      <c r="P79" s="7"/>
      <c r="Q79" s="7"/>
      <c r="R79" s="7"/>
      <c r="S79" s="6"/>
      <c r="T79" s="6"/>
      <c r="U79" s="6"/>
      <c r="V79" s="7"/>
    </row>
    <row r="80" customFormat="false" ht="50" hidden="false" customHeight="true" outlineLevel="0" collapsed="false">
      <c r="A80" s="13" t="s">
        <v>114</v>
      </c>
      <c r="B80" s="5" t="s">
        <v>13</v>
      </c>
      <c r="C80" s="6" t="n">
        <v>211500000</v>
      </c>
      <c r="D80" s="6" t="n">
        <v>197300000</v>
      </c>
      <c r="E80" s="6" t="n">
        <v>191500000</v>
      </c>
      <c r="F80" s="7" t="s">
        <v>20</v>
      </c>
      <c r="G80" s="6" t="n">
        <v>40467149.7</v>
      </c>
      <c r="H80" s="6" t="n">
        <v>35576168.98</v>
      </c>
      <c r="I80" s="6" t="n">
        <v>30466703.53</v>
      </c>
      <c r="J80" s="7" t="s">
        <v>20</v>
      </c>
      <c r="K80" s="6" t="n">
        <v>39422.45</v>
      </c>
      <c r="L80" s="6" t="n">
        <v>30627.33</v>
      </c>
      <c r="M80" s="6" t="n">
        <v>41415.32</v>
      </c>
      <c r="N80" s="7"/>
      <c r="O80" s="7" t="s">
        <v>14</v>
      </c>
      <c r="P80" s="7"/>
      <c r="Q80" s="7" t="s">
        <v>17</v>
      </c>
      <c r="R80" s="7"/>
      <c r="S80" s="6" t="n">
        <v>5860</v>
      </c>
      <c r="T80" s="6" t="n">
        <v>1630</v>
      </c>
      <c r="U80" s="6" t="n">
        <v>5845</v>
      </c>
      <c r="V80" s="7" t="s">
        <v>14</v>
      </c>
    </row>
    <row r="81" customFormat="false" ht="50" hidden="false" customHeight="true" outlineLevel="0" collapsed="false">
      <c r="A81" s="13" t="s">
        <v>115</v>
      </c>
      <c r="B81" s="5" t="s">
        <v>13</v>
      </c>
      <c r="C81" s="6" t="n">
        <v>707000000</v>
      </c>
      <c r="D81" s="6" t="n">
        <v>706500000</v>
      </c>
      <c r="E81" s="6" t="n">
        <v>776700000</v>
      </c>
      <c r="F81" s="7" t="s">
        <v>14</v>
      </c>
      <c r="G81" s="6" t="n">
        <v>179000000</v>
      </c>
      <c r="H81" s="6" t="n">
        <v>153000000</v>
      </c>
      <c r="I81" s="6" t="n">
        <v>159000000</v>
      </c>
      <c r="J81" s="7" t="s">
        <v>14</v>
      </c>
      <c r="K81" s="6" t="n">
        <v>380761</v>
      </c>
      <c r="L81" s="6" t="n">
        <v>322422</v>
      </c>
      <c r="M81" s="6" t="n">
        <v>185258</v>
      </c>
      <c r="N81" s="25"/>
      <c r="O81" s="25" t="s">
        <v>20</v>
      </c>
      <c r="P81" s="25"/>
      <c r="Q81" s="7" t="s">
        <v>13</v>
      </c>
      <c r="R81" s="7"/>
      <c r="S81" s="6" t="s">
        <v>116</v>
      </c>
      <c r="T81" s="6"/>
      <c r="U81" s="6"/>
      <c r="V81" s="7"/>
    </row>
    <row r="82" customFormat="false" ht="50" hidden="true" customHeight="true" outlineLevel="0" collapsed="false">
      <c r="A82" s="13" t="s">
        <v>117</v>
      </c>
      <c r="B82" s="5"/>
      <c r="C82" s="6" t="n">
        <v>0</v>
      </c>
      <c r="D82" s="6" t="n">
        <v>0</v>
      </c>
      <c r="E82" s="6" t="n">
        <v>0</v>
      </c>
      <c r="F82" s="7"/>
      <c r="G82" s="6"/>
      <c r="H82" s="6"/>
      <c r="I82" s="6"/>
      <c r="J82" s="7"/>
      <c r="K82" s="6"/>
      <c r="L82" s="6"/>
      <c r="M82" s="6"/>
      <c r="N82" s="7"/>
      <c r="O82" s="7"/>
      <c r="P82" s="7"/>
      <c r="Q82" s="7"/>
      <c r="R82" s="7"/>
      <c r="S82" s="6"/>
      <c r="T82" s="6"/>
      <c r="U82" s="6"/>
      <c r="V82" s="7"/>
    </row>
    <row r="83" customFormat="false" ht="50" hidden="false" customHeight="true" outlineLevel="0" collapsed="false">
      <c r="A83" s="13" t="s">
        <v>118</v>
      </c>
      <c r="B83" s="5" t="s">
        <v>13</v>
      </c>
      <c r="C83" s="6" t="n">
        <v>234838000</v>
      </c>
      <c r="D83" s="6" t="n">
        <v>243992000</v>
      </c>
      <c r="E83" s="6" t="n">
        <v>265064000</v>
      </c>
      <c r="F83" s="7" t="s">
        <v>14</v>
      </c>
      <c r="G83" s="6" t="n">
        <v>66863253</v>
      </c>
      <c r="H83" s="6" t="n">
        <v>72968543</v>
      </c>
      <c r="I83" s="6" t="n">
        <v>60774189</v>
      </c>
      <c r="J83" s="7" t="s">
        <v>20</v>
      </c>
      <c r="K83" s="6" t="n">
        <v>218254</v>
      </c>
      <c r="L83" s="6" t="n">
        <v>212711</v>
      </c>
      <c r="M83" s="6" t="n">
        <v>232270</v>
      </c>
      <c r="N83" s="7"/>
      <c r="O83" s="7" t="s">
        <v>14</v>
      </c>
      <c r="P83" s="7"/>
      <c r="Q83" s="7" t="s">
        <v>13</v>
      </c>
      <c r="R83" s="7"/>
      <c r="S83" s="6" t="n">
        <v>22220</v>
      </c>
      <c r="T83" s="6" t="n">
        <v>14537</v>
      </c>
      <c r="U83" s="6" t="n">
        <v>12460</v>
      </c>
      <c r="V83" s="7" t="s">
        <v>20</v>
      </c>
    </row>
    <row r="84" customFormat="false" ht="50" hidden="true" customHeight="true" outlineLevel="0" collapsed="false">
      <c r="A84" s="13" t="s">
        <v>119</v>
      </c>
      <c r="B84" s="5"/>
      <c r="C84" s="6"/>
      <c r="D84" s="6"/>
      <c r="E84" s="6"/>
      <c r="F84" s="7"/>
      <c r="G84" s="6"/>
      <c r="H84" s="6"/>
      <c r="I84" s="6"/>
      <c r="J84" s="7"/>
      <c r="K84" s="6"/>
      <c r="L84" s="6"/>
      <c r="M84" s="6"/>
      <c r="N84" s="7"/>
      <c r="O84" s="7"/>
      <c r="P84" s="7"/>
      <c r="Q84" s="7"/>
      <c r="R84" s="7"/>
      <c r="S84" s="7"/>
      <c r="T84" s="7"/>
      <c r="U84" s="7"/>
      <c r="V84" s="7"/>
    </row>
    <row r="85" customFormat="false" ht="50" hidden="false" customHeight="true" outlineLevel="0" collapsed="false">
      <c r="A85" s="13" t="s">
        <v>120</v>
      </c>
      <c r="B85" s="5" t="s">
        <v>13</v>
      </c>
      <c r="C85" s="6" t="n">
        <v>55522000</v>
      </c>
      <c r="D85" s="6" t="n">
        <v>54878000</v>
      </c>
      <c r="E85" s="6" t="n">
        <v>59828000</v>
      </c>
      <c r="F85" s="7" t="s">
        <v>14</v>
      </c>
      <c r="G85" s="6" t="n">
        <v>15905000</v>
      </c>
      <c r="H85" s="6" t="n">
        <v>15412000</v>
      </c>
      <c r="I85" s="6" t="n">
        <v>17835000</v>
      </c>
      <c r="J85" s="6" t="s">
        <v>14</v>
      </c>
      <c r="K85" s="6" t="n">
        <v>33166.54</v>
      </c>
      <c r="L85" s="6" t="n">
        <v>43068.8</v>
      </c>
      <c r="M85" s="6" t="n">
        <v>47517.44</v>
      </c>
      <c r="N85" s="8"/>
      <c r="O85" s="7" t="s">
        <v>14</v>
      </c>
      <c r="P85" s="7"/>
      <c r="Q85" s="7" t="s">
        <v>13</v>
      </c>
      <c r="R85" s="7"/>
      <c r="S85" s="29" t="s">
        <v>121</v>
      </c>
      <c r="T85" s="29"/>
      <c r="U85" s="29"/>
      <c r="V85" s="7"/>
    </row>
    <row r="86" customFormat="false" ht="50" hidden="false" customHeight="true" outlineLevel="0" collapsed="false">
      <c r="A86" s="13" t="s">
        <v>122</v>
      </c>
      <c r="B86" s="5" t="s">
        <v>13</v>
      </c>
      <c r="C86" s="6" t="n">
        <v>59575000</v>
      </c>
      <c r="D86" s="6" t="n">
        <v>56393000</v>
      </c>
      <c r="E86" s="6" t="n">
        <v>61684000</v>
      </c>
      <c r="F86" s="7" t="s">
        <v>14</v>
      </c>
      <c r="G86" s="6" t="n">
        <v>23698275.91</v>
      </c>
      <c r="H86" s="6" t="n">
        <v>17065957.18</v>
      </c>
      <c r="I86" s="6" t="n">
        <v>19099134.04</v>
      </c>
      <c r="J86" s="18" t="s">
        <v>14</v>
      </c>
      <c r="K86" s="6" t="n">
        <v>65076.13</v>
      </c>
      <c r="L86" s="6" t="n">
        <v>31178.64</v>
      </c>
      <c r="M86" s="6" t="n">
        <v>39475.79</v>
      </c>
      <c r="N86" s="18"/>
      <c r="O86" s="7" t="s">
        <v>14</v>
      </c>
      <c r="P86" s="7"/>
      <c r="Q86" s="7" t="s">
        <v>17</v>
      </c>
      <c r="R86" s="7"/>
      <c r="S86" s="7" t="n">
        <v>0</v>
      </c>
      <c r="T86" s="7" t="n">
        <v>0</v>
      </c>
      <c r="U86" s="6" t="n">
        <v>150</v>
      </c>
      <c r="V86" s="7" t="s">
        <v>14</v>
      </c>
    </row>
    <row r="87" customFormat="false" ht="50" hidden="false" customHeight="true" outlineLevel="0" collapsed="false">
      <c r="A87" s="13" t="s">
        <v>123</v>
      </c>
      <c r="B87" s="5" t="s">
        <v>13</v>
      </c>
      <c r="C87" s="6" t="n">
        <v>192500000</v>
      </c>
      <c r="D87" s="6" t="n">
        <v>193800000</v>
      </c>
      <c r="E87" s="6" t="n">
        <v>201200000</v>
      </c>
      <c r="F87" s="7" t="s">
        <v>14</v>
      </c>
      <c r="G87" s="6" t="n">
        <v>52500000</v>
      </c>
      <c r="H87" s="6" t="n">
        <v>49100000</v>
      </c>
      <c r="I87" s="6" t="n">
        <v>57600000</v>
      </c>
      <c r="J87" s="7" t="s">
        <v>14</v>
      </c>
      <c r="K87" s="6" t="n">
        <v>215582.4</v>
      </c>
      <c r="L87" s="6" t="n">
        <v>115291.2</v>
      </c>
      <c r="M87" s="6" t="n">
        <v>121204.8</v>
      </c>
      <c r="N87" s="7"/>
      <c r="O87" s="7" t="s">
        <v>14</v>
      </c>
      <c r="P87" s="7"/>
      <c r="Q87" s="27" t="s">
        <v>13</v>
      </c>
      <c r="R87" s="27"/>
      <c r="S87" s="6" t="n">
        <v>5520.11</v>
      </c>
      <c r="T87" s="6" t="n">
        <v>7595.01</v>
      </c>
      <c r="U87" s="6" t="n">
        <v>7765</v>
      </c>
      <c r="V87" s="7" t="s">
        <v>14</v>
      </c>
    </row>
    <row r="88" customFormat="false" ht="50" hidden="false" customHeight="true" outlineLevel="0" collapsed="false">
      <c r="A88" s="13" t="s">
        <v>124</v>
      </c>
      <c r="B88" s="5" t="s">
        <v>13</v>
      </c>
      <c r="C88" s="6" t="n">
        <v>256353000</v>
      </c>
      <c r="D88" s="6" t="n">
        <v>253343000</v>
      </c>
      <c r="E88" s="6" t="n">
        <v>276222000</v>
      </c>
      <c r="F88" s="7" t="s">
        <v>14</v>
      </c>
      <c r="G88" s="6" t="s">
        <v>125</v>
      </c>
      <c r="H88" s="6"/>
      <c r="I88" s="6"/>
      <c r="J88" s="7" t="s">
        <v>16</v>
      </c>
      <c r="K88" s="6" t="n">
        <v>45233</v>
      </c>
      <c r="L88" s="6" t="n">
        <v>37395</v>
      </c>
      <c r="M88" s="6" t="n">
        <v>34439</v>
      </c>
      <c r="N88" s="6"/>
      <c r="O88" s="7" t="s">
        <v>20</v>
      </c>
      <c r="P88" s="7"/>
      <c r="Q88" s="7" t="s">
        <v>17</v>
      </c>
      <c r="R88" s="7"/>
      <c r="S88" s="6" t="s">
        <v>126</v>
      </c>
      <c r="T88" s="6"/>
      <c r="U88" s="6"/>
      <c r="V88" s="7"/>
    </row>
    <row r="89" customFormat="false" ht="50" hidden="true" customHeight="true" outlineLevel="0" collapsed="false">
      <c r="A89" s="13" t="s">
        <v>127</v>
      </c>
      <c r="B89" s="5"/>
      <c r="C89" s="6" t="n">
        <v>0</v>
      </c>
      <c r="D89" s="6" t="n">
        <v>0</v>
      </c>
      <c r="E89" s="6" t="n">
        <v>0</v>
      </c>
      <c r="F89" s="7"/>
      <c r="G89" s="6"/>
      <c r="H89" s="6"/>
      <c r="I89" s="6"/>
      <c r="J89" s="7"/>
      <c r="K89" s="6"/>
      <c r="L89" s="6"/>
      <c r="M89" s="6"/>
      <c r="N89" s="7"/>
      <c r="O89" s="7"/>
      <c r="P89" s="7"/>
      <c r="Q89" s="7"/>
      <c r="R89" s="7"/>
      <c r="S89" s="6"/>
      <c r="T89" s="6"/>
      <c r="U89" s="6"/>
      <c r="V89" s="7"/>
    </row>
    <row r="90" customFormat="false" ht="50" hidden="true" customHeight="true" outlineLevel="0" collapsed="false">
      <c r="A90" s="13" t="s">
        <v>128</v>
      </c>
      <c r="B90" s="5" t="s">
        <v>104</v>
      </c>
      <c r="C90" s="6" t="n">
        <v>0</v>
      </c>
      <c r="D90" s="6" t="n">
        <v>0</v>
      </c>
      <c r="E90" s="6" t="n">
        <v>0</v>
      </c>
      <c r="F90" s="7"/>
      <c r="G90" s="6"/>
      <c r="H90" s="6"/>
      <c r="I90" s="6"/>
      <c r="J90" s="7"/>
      <c r="K90" s="6"/>
      <c r="L90" s="6"/>
      <c r="M90" s="6"/>
      <c r="N90" s="7"/>
      <c r="O90" s="7"/>
      <c r="P90" s="7"/>
      <c r="Q90" s="7"/>
      <c r="R90" s="7"/>
      <c r="S90" s="6"/>
      <c r="T90" s="6"/>
      <c r="U90" s="6"/>
      <c r="V90" s="7"/>
    </row>
    <row r="91" customFormat="false" ht="50" hidden="false" customHeight="true" outlineLevel="0" collapsed="false">
      <c r="A91" s="13" t="s">
        <v>129</v>
      </c>
      <c r="B91" s="5" t="s">
        <v>13</v>
      </c>
      <c r="C91" s="6" t="n">
        <v>1102000000</v>
      </c>
      <c r="D91" s="6" t="n">
        <v>1125300000</v>
      </c>
      <c r="E91" s="6" t="n">
        <v>1187000000</v>
      </c>
      <c r="F91" s="7" t="s">
        <v>14</v>
      </c>
      <c r="G91" s="6" t="n">
        <v>328289924.95</v>
      </c>
      <c r="H91" s="6" t="n">
        <v>280471632.16</v>
      </c>
      <c r="I91" s="6" t="n">
        <v>293079157.25</v>
      </c>
      <c r="J91" s="7" t="s">
        <v>14</v>
      </c>
      <c r="K91" s="6" t="n">
        <v>93707.5</v>
      </c>
      <c r="L91" s="6" t="n">
        <v>63187.3</v>
      </c>
      <c r="M91" s="6" t="n">
        <v>94816.19</v>
      </c>
      <c r="N91" s="7"/>
      <c r="O91" s="7" t="s">
        <v>14</v>
      </c>
      <c r="P91" s="7"/>
      <c r="Q91" s="7" t="s">
        <v>17</v>
      </c>
      <c r="R91" s="7"/>
      <c r="S91" s="6" t="s">
        <v>24</v>
      </c>
      <c r="T91" s="6"/>
      <c r="U91" s="6"/>
      <c r="V91" s="7"/>
    </row>
    <row r="92" customFormat="false" ht="50" hidden="false" customHeight="true" outlineLevel="0" collapsed="false">
      <c r="A92" s="13" t="s">
        <v>130</v>
      </c>
      <c r="B92" s="5" t="s">
        <v>13</v>
      </c>
      <c r="C92" s="6" t="n">
        <v>246865000</v>
      </c>
      <c r="D92" s="6" t="n">
        <v>250044000</v>
      </c>
      <c r="E92" s="6" t="n">
        <v>261674000</v>
      </c>
      <c r="F92" s="7" t="s">
        <v>14</v>
      </c>
      <c r="G92" s="6" t="n">
        <v>96968812</v>
      </c>
      <c r="H92" s="6" t="n">
        <v>95436818</v>
      </c>
      <c r="I92" s="6" t="n">
        <v>88241090</v>
      </c>
      <c r="J92" s="7" t="s">
        <v>20</v>
      </c>
      <c r="K92" s="6" t="n">
        <v>53527</v>
      </c>
      <c r="L92" s="6" t="n">
        <v>90835</v>
      </c>
      <c r="M92" s="6" t="n">
        <v>123790</v>
      </c>
      <c r="N92" s="7"/>
      <c r="O92" s="7" t="s">
        <v>14</v>
      </c>
      <c r="P92" s="7"/>
      <c r="Q92" s="7" t="s">
        <v>13</v>
      </c>
      <c r="R92" s="7"/>
      <c r="S92" s="6" t="s">
        <v>24</v>
      </c>
      <c r="T92" s="6" t="s">
        <v>24</v>
      </c>
      <c r="U92" s="6" t="n">
        <v>41968</v>
      </c>
      <c r="V92" s="7"/>
    </row>
    <row r="93" customFormat="false" ht="50" hidden="false" customHeight="true" outlineLevel="0" collapsed="false">
      <c r="A93" s="13" t="s">
        <v>131</v>
      </c>
      <c r="B93" s="5" t="s">
        <v>13</v>
      </c>
      <c r="C93" s="6" t="n">
        <v>449278000</v>
      </c>
      <c r="D93" s="6" t="n">
        <v>468309000</v>
      </c>
      <c r="E93" s="6" t="n">
        <v>501572000</v>
      </c>
      <c r="F93" s="7" t="s">
        <v>14</v>
      </c>
      <c r="G93" s="6" t="n">
        <v>142261000</v>
      </c>
      <c r="H93" s="6" t="n">
        <v>138071000</v>
      </c>
      <c r="I93" s="6" t="n">
        <v>154216000</v>
      </c>
      <c r="J93" s="6" t="s">
        <v>14</v>
      </c>
      <c r="K93" s="6" t="n">
        <v>80000</v>
      </c>
      <c r="L93" s="6"/>
      <c r="M93" s="6"/>
      <c r="N93" s="7"/>
      <c r="O93" s="7" t="s">
        <v>16</v>
      </c>
      <c r="P93" s="7"/>
      <c r="Q93" s="7" t="s">
        <v>17</v>
      </c>
      <c r="R93" s="7"/>
      <c r="S93" s="27" t="s">
        <v>132</v>
      </c>
      <c r="T93" s="7"/>
      <c r="U93" s="7"/>
      <c r="V93" s="7"/>
    </row>
    <row r="94" customFormat="false" ht="50" hidden="false" customHeight="true" outlineLevel="0" collapsed="false">
      <c r="A94" s="13" t="s">
        <v>133</v>
      </c>
      <c r="B94" s="5" t="s">
        <v>13</v>
      </c>
      <c r="C94" s="6" t="n">
        <v>687896000</v>
      </c>
      <c r="D94" s="6" t="n">
        <v>690106000</v>
      </c>
      <c r="E94" s="6" t="n">
        <v>813077000</v>
      </c>
      <c r="F94" s="7" t="s">
        <v>14</v>
      </c>
      <c r="G94" s="7"/>
      <c r="H94" s="7"/>
      <c r="I94" s="6" t="n">
        <v>304547973</v>
      </c>
      <c r="J94" s="7" t="s">
        <v>16</v>
      </c>
      <c r="K94" s="6" t="n">
        <v>319564</v>
      </c>
      <c r="L94" s="6" t="n">
        <v>318677</v>
      </c>
      <c r="M94" s="6" t="n">
        <v>311325</v>
      </c>
      <c r="N94" s="6"/>
      <c r="O94" s="7" t="s">
        <v>16</v>
      </c>
      <c r="P94" s="7"/>
      <c r="Q94" s="9" t="s">
        <v>17</v>
      </c>
      <c r="R94" s="9"/>
      <c r="S94" s="6" t="s">
        <v>24</v>
      </c>
      <c r="T94" s="6" t="n">
        <v>29226</v>
      </c>
      <c r="U94" s="6" t="n">
        <v>23055</v>
      </c>
      <c r="V94" s="7" t="s">
        <v>20</v>
      </c>
    </row>
    <row r="95" customFormat="false" ht="50" hidden="false" customHeight="true" outlineLevel="0" collapsed="false">
      <c r="A95" s="13" t="s">
        <v>134</v>
      </c>
      <c r="B95" s="5" t="s">
        <v>13</v>
      </c>
      <c r="C95" s="6" t="n">
        <v>83764000</v>
      </c>
      <c r="D95" s="6" t="n">
        <v>80189000</v>
      </c>
      <c r="E95" s="6" t="n">
        <v>80252000</v>
      </c>
      <c r="F95" s="7" t="s">
        <v>14</v>
      </c>
      <c r="G95" s="6" t="n">
        <v>22339000</v>
      </c>
      <c r="H95" s="6" t="n">
        <v>22333000</v>
      </c>
      <c r="I95" s="6" t="n">
        <v>20264000</v>
      </c>
      <c r="J95" s="7" t="s">
        <v>20</v>
      </c>
      <c r="K95" s="6" t="n">
        <v>54821</v>
      </c>
      <c r="L95" s="6" t="n">
        <v>62678</v>
      </c>
      <c r="M95" s="6" t="n">
        <v>65716</v>
      </c>
      <c r="N95" s="7"/>
      <c r="O95" s="7" t="s">
        <v>14</v>
      </c>
      <c r="P95" s="7"/>
      <c r="Q95" s="7" t="s">
        <v>13</v>
      </c>
      <c r="R95" s="7"/>
      <c r="S95" s="7" t="n">
        <v>0</v>
      </c>
      <c r="T95" s="7" t="n">
        <v>0</v>
      </c>
      <c r="U95" s="7" t="n">
        <v>0</v>
      </c>
      <c r="V95" s="7"/>
    </row>
    <row r="96" customFormat="false" ht="50" hidden="true" customHeight="true" outlineLevel="0" collapsed="false">
      <c r="A96" s="13" t="s">
        <v>135</v>
      </c>
      <c r="B96" s="5" t="s">
        <v>13</v>
      </c>
      <c r="C96" s="6" t="n">
        <v>209862000</v>
      </c>
      <c r="D96" s="6" t="n">
        <v>214919000</v>
      </c>
      <c r="E96" s="6" t="n">
        <v>231019000</v>
      </c>
      <c r="F96" s="7" t="s">
        <v>14</v>
      </c>
      <c r="G96" s="6" t="n">
        <v>46922339.92</v>
      </c>
      <c r="H96" s="6" t="n">
        <v>59692531.2</v>
      </c>
      <c r="I96" s="6" t="n">
        <v>57978220.9</v>
      </c>
      <c r="J96" s="8" t="s">
        <v>20</v>
      </c>
      <c r="K96" s="6" t="s">
        <v>24</v>
      </c>
      <c r="L96" s="6"/>
      <c r="M96" s="6"/>
      <c r="N96" s="7"/>
      <c r="O96" s="7"/>
      <c r="P96" s="7"/>
      <c r="Q96" s="7" t="s">
        <v>21</v>
      </c>
      <c r="R96" s="7"/>
      <c r="S96" s="7" t="s">
        <v>24</v>
      </c>
      <c r="T96" s="7"/>
      <c r="U96" s="7"/>
      <c r="V96" s="7"/>
    </row>
    <row r="97" customFormat="false" ht="50" hidden="false" customHeight="true" outlineLevel="0" collapsed="false">
      <c r="A97" s="13" t="s">
        <v>136</v>
      </c>
      <c r="B97" s="5" t="s">
        <v>13</v>
      </c>
      <c r="C97" s="6" t="n">
        <v>271783000</v>
      </c>
      <c r="D97" s="6" t="n">
        <v>270552000</v>
      </c>
      <c r="E97" s="6" t="n">
        <v>300086000</v>
      </c>
      <c r="F97" s="7" t="s">
        <v>14</v>
      </c>
      <c r="G97" s="6" t="n">
        <v>101377000</v>
      </c>
      <c r="H97" s="6" t="n">
        <v>105919000</v>
      </c>
      <c r="I97" s="6" t="n">
        <v>116273000</v>
      </c>
      <c r="J97" s="7" t="s">
        <v>14</v>
      </c>
      <c r="K97" s="6" t="n">
        <v>40961.55</v>
      </c>
      <c r="L97" s="6"/>
      <c r="M97" s="6"/>
      <c r="N97" s="30"/>
      <c r="O97" s="7" t="s">
        <v>16</v>
      </c>
      <c r="P97" s="7"/>
      <c r="Q97" s="7" t="s">
        <v>17</v>
      </c>
      <c r="R97" s="7"/>
      <c r="S97" s="6" t="n">
        <v>3617.9</v>
      </c>
      <c r="T97" s="7"/>
      <c r="U97" s="7"/>
      <c r="V97" s="7"/>
    </row>
    <row r="98" customFormat="false" ht="50" hidden="false" customHeight="true" outlineLevel="0" collapsed="false">
      <c r="A98" s="13" t="s">
        <v>137</v>
      </c>
      <c r="B98" s="5" t="s">
        <v>13</v>
      </c>
      <c r="C98" s="6" t="n">
        <v>172517000</v>
      </c>
      <c r="D98" s="6" t="n">
        <v>173384000</v>
      </c>
      <c r="E98" s="6" t="n">
        <v>179482000</v>
      </c>
      <c r="F98" s="7" t="s">
        <v>14</v>
      </c>
      <c r="G98" s="6" t="n">
        <v>34401000</v>
      </c>
      <c r="H98" s="6" t="n">
        <v>30405000</v>
      </c>
      <c r="I98" s="6" t="n">
        <v>35716000</v>
      </c>
      <c r="J98" s="7" t="s">
        <v>14</v>
      </c>
      <c r="K98" s="6" t="n">
        <v>161548.76</v>
      </c>
      <c r="L98" s="6" t="n">
        <v>143586.17</v>
      </c>
      <c r="M98" s="6" t="n">
        <v>121128.09</v>
      </c>
      <c r="N98" s="7"/>
      <c r="O98" s="7" t="s">
        <v>20</v>
      </c>
      <c r="P98" s="7"/>
      <c r="Q98" s="7" t="s">
        <v>17</v>
      </c>
      <c r="R98" s="7"/>
      <c r="S98" s="7" t="s">
        <v>24</v>
      </c>
      <c r="T98" s="7"/>
      <c r="U98" s="7"/>
      <c r="V98" s="7"/>
    </row>
    <row r="99" customFormat="false" ht="50" hidden="false" customHeight="true" outlineLevel="0" collapsed="false">
      <c r="A99" s="13" t="s">
        <v>138</v>
      </c>
      <c r="B99" s="5" t="s">
        <v>13</v>
      </c>
      <c r="C99" s="6" t="n">
        <v>193256000</v>
      </c>
      <c r="D99" s="6" t="n">
        <v>189141000</v>
      </c>
      <c r="E99" s="6" t="n">
        <v>185914000</v>
      </c>
      <c r="F99" s="7" t="s">
        <v>14</v>
      </c>
      <c r="G99" s="6"/>
      <c r="H99" s="6"/>
      <c r="I99" s="6"/>
      <c r="J99" s="30"/>
      <c r="K99" s="6"/>
      <c r="L99" s="6"/>
      <c r="M99" s="6"/>
      <c r="N99" s="9"/>
      <c r="O99" s="9" t="s">
        <v>16</v>
      </c>
      <c r="P99" s="9"/>
      <c r="Q99" s="9" t="s">
        <v>21</v>
      </c>
      <c r="R99" s="9"/>
      <c r="S99" s="7"/>
      <c r="T99" s="7"/>
      <c r="U99" s="7"/>
      <c r="V99" s="7"/>
    </row>
    <row r="100" customFormat="false" ht="50" hidden="false" customHeight="true" outlineLevel="0" collapsed="false">
      <c r="A100" s="13" t="s">
        <v>139</v>
      </c>
      <c r="B100" s="5" t="s">
        <v>13</v>
      </c>
      <c r="C100" s="6" t="n">
        <v>266400000</v>
      </c>
      <c r="D100" s="6" t="n">
        <v>259500000</v>
      </c>
      <c r="E100" s="6" t="n">
        <v>251000000</v>
      </c>
      <c r="F100" s="7" t="s">
        <v>20</v>
      </c>
      <c r="G100" s="6" t="n">
        <v>105858974.96</v>
      </c>
      <c r="H100" s="6" t="n">
        <v>83732333.09</v>
      </c>
      <c r="I100" s="6" t="n">
        <v>77187369.62</v>
      </c>
      <c r="J100" s="7" t="s">
        <v>20</v>
      </c>
      <c r="K100" s="6" t="n">
        <v>613116</v>
      </c>
      <c r="L100" s="6" t="n">
        <v>248815.95</v>
      </c>
      <c r="M100" s="6" t="n">
        <v>271501.82</v>
      </c>
      <c r="N100" s="7"/>
      <c r="O100" s="7" t="s">
        <v>14</v>
      </c>
      <c r="P100" s="7"/>
      <c r="Q100" s="7" t="s">
        <v>13</v>
      </c>
      <c r="R100" s="7"/>
      <c r="S100" s="6" t="n">
        <v>286793.37</v>
      </c>
      <c r="T100" s="6" t="n">
        <v>73885.42</v>
      </c>
      <c r="U100" s="6" t="n">
        <v>7240</v>
      </c>
      <c r="V100" s="7" t="s">
        <v>20</v>
      </c>
    </row>
    <row r="101" customFormat="false" ht="50" hidden="false" customHeight="true" outlineLevel="0" collapsed="false">
      <c r="A101" s="13" t="s">
        <v>140</v>
      </c>
      <c r="B101" s="5" t="s">
        <v>13</v>
      </c>
      <c r="C101" s="6" t="n">
        <v>754049000</v>
      </c>
      <c r="D101" s="6" t="n">
        <v>772293000</v>
      </c>
      <c r="E101" s="6" t="n">
        <v>768557000</v>
      </c>
      <c r="F101" s="7" t="s">
        <v>20</v>
      </c>
      <c r="G101" s="6" t="n">
        <v>283900000</v>
      </c>
      <c r="H101" s="6" t="n">
        <v>259335000</v>
      </c>
      <c r="I101" s="6" t="n">
        <v>214829000</v>
      </c>
      <c r="J101" s="6" t="s">
        <v>20</v>
      </c>
      <c r="K101" s="6" t="s">
        <v>141</v>
      </c>
      <c r="L101" s="6" t="s">
        <v>142</v>
      </c>
      <c r="M101" s="6" t="n">
        <v>258889</v>
      </c>
      <c r="N101" s="6"/>
      <c r="O101" s="7" t="s">
        <v>14</v>
      </c>
      <c r="P101" s="7"/>
      <c r="Q101" s="7" t="s">
        <v>13</v>
      </c>
      <c r="R101" s="7"/>
      <c r="S101" s="6" t="n">
        <v>91235</v>
      </c>
      <c r="T101" s="7"/>
      <c r="U101" s="7"/>
      <c r="V101" s="7"/>
    </row>
    <row r="102" customFormat="false" ht="50" hidden="false" customHeight="true" outlineLevel="0" collapsed="false">
      <c r="A102" s="13" t="s">
        <v>143</v>
      </c>
      <c r="B102" s="5" t="s">
        <v>13</v>
      </c>
      <c r="C102" s="7" t="s">
        <v>24</v>
      </c>
      <c r="D102" s="7"/>
      <c r="E102" s="6" t="n">
        <v>316684000</v>
      </c>
      <c r="F102" s="7"/>
      <c r="G102" s="6" t="s">
        <v>24</v>
      </c>
      <c r="H102" s="6"/>
      <c r="I102" s="6" t="n">
        <v>120905339</v>
      </c>
      <c r="J102" s="7" t="s">
        <v>16</v>
      </c>
      <c r="K102" s="6" t="s">
        <v>24</v>
      </c>
      <c r="L102" s="6"/>
      <c r="M102" s="6" t="n">
        <v>122911.88</v>
      </c>
      <c r="N102" s="7"/>
      <c r="O102" s="7" t="s">
        <v>16</v>
      </c>
      <c r="P102" s="7"/>
      <c r="Q102" s="7" t="s">
        <v>17</v>
      </c>
      <c r="R102" s="7"/>
      <c r="S102" s="7" t="s">
        <v>24</v>
      </c>
      <c r="T102" s="7"/>
      <c r="U102" s="7"/>
      <c r="V102" s="7"/>
    </row>
    <row r="103" customFormat="false" ht="50" hidden="true" customHeight="true" outlineLevel="0" collapsed="false">
      <c r="A103" s="13" t="s">
        <v>144</v>
      </c>
      <c r="B103" s="5" t="s">
        <v>13</v>
      </c>
      <c r="C103" s="7"/>
      <c r="D103" s="7"/>
      <c r="E103" s="7"/>
      <c r="F103" s="7"/>
      <c r="G103" s="6"/>
      <c r="H103" s="6"/>
      <c r="I103" s="6"/>
      <c r="J103" s="7"/>
      <c r="K103" s="6"/>
      <c r="L103" s="6"/>
      <c r="M103" s="6"/>
      <c r="N103" s="7"/>
      <c r="O103" s="7"/>
      <c r="P103" s="7"/>
      <c r="Q103" s="7"/>
      <c r="R103" s="7"/>
      <c r="S103" s="7"/>
      <c r="T103" s="7"/>
      <c r="U103" s="7"/>
      <c r="V103" s="7"/>
    </row>
    <row r="104" customFormat="false" ht="50" hidden="false" customHeight="true" outlineLevel="0" collapsed="false">
      <c r="A104" s="13" t="s">
        <v>145</v>
      </c>
      <c r="B104" s="5" t="s">
        <v>13</v>
      </c>
      <c r="C104" s="6" t="n">
        <v>575600000</v>
      </c>
      <c r="D104" s="6" t="n">
        <v>583500000</v>
      </c>
      <c r="E104" s="6" t="n">
        <v>597600000</v>
      </c>
      <c r="F104" s="7" t="s">
        <v>14</v>
      </c>
      <c r="G104" s="6" t="n">
        <v>145794430</v>
      </c>
      <c r="H104" s="6" t="n">
        <v>119664820</v>
      </c>
      <c r="I104" s="6" t="n">
        <v>117299861</v>
      </c>
      <c r="J104" s="6" t="s">
        <v>20</v>
      </c>
      <c r="K104" s="6" t="n">
        <v>437035</v>
      </c>
      <c r="L104" s="6" t="n">
        <v>366519</v>
      </c>
      <c r="M104" s="6" t="n">
        <v>473375</v>
      </c>
      <c r="N104" s="6"/>
      <c r="O104" s="7" t="s">
        <v>14</v>
      </c>
      <c r="P104" s="7"/>
      <c r="Q104" s="7" t="s">
        <v>13</v>
      </c>
      <c r="R104" s="7"/>
      <c r="S104" s="6" t="n">
        <v>17201</v>
      </c>
      <c r="T104" s="6" t="n">
        <v>9215</v>
      </c>
      <c r="U104" s="6" t="n">
        <v>41145</v>
      </c>
      <c r="V104" s="7" t="s">
        <v>14</v>
      </c>
    </row>
    <row r="105" customFormat="false" ht="50" hidden="true" customHeight="true" outlineLevel="0" collapsed="false">
      <c r="A105" s="13" t="s">
        <v>146</v>
      </c>
      <c r="B105" s="5" t="s">
        <v>13</v>
      </c>
      <c r="C105" s="6" t="n">
        <v>0</v>
      </c>
      <c r="D105" s="6" t="n">
        <v>0</v>
      </c>
      <c r="E105" s="6" t="n">
        <v>0</v>
      </c>
      <c r="F105" s="7"/>
      <c r="G105" s="6"/>
      <c r="H105" s="6"/>
      <c r="I105" s="6"/>
      <c r="J105" s="7"/>
      <c r="K105" s="6"/>
      <c r="L105" s="6"/>
      <c r="M105" s="6"/>
      <c r="N105" s="7"/>
      <c r="O105" s="7"/>
      <c r="P105" s="7"/>
      <c r="Q105" s="7"/>
      <c r="R105" s="7"/>
      <c r="S105" s="7"/>
      <c r="T105" s="7"/>
      <c r="U105" s="7"/>
      <c r="V105" s="7"/>
    </row>
    <row r="106" customFormat="false" ht="50" hidden="false" customHeight="true" outlineLevel="0" collapsed="false">
      <c r="A106" s="13" t="s">
        <v>147</v>
      </c>
      <c r="B106" s="5" t="s">
        <v>13</v>
      </c>
      <c r="C106" s="6" t="n">
        <v>1097889000</v>
      </c>
      <c r="D106" s="6" t="n">
        <v>1064196000</v>
      </c>
      <c r="E106" s="6" t="n">
        <v>1100318000</v>
      </c>
      <c r="F106" s="7" t="s">
        <v>14</v>
      </c>
      <c r="G106" s="6" t="n">
        <v>667694546</v>
      </c>
      <c r="H106" s="6" t="n">
        <v>516356738</v>
      </c>
      <c r="I106" s="6" t="n">
        <v>649419590</v>
      </c>
      <c r="J106" s="7" t="s">
        <v>14</v>
      </c>
      <c r="K106" s="6" t="n">
        <v>384787</v>
      </c>
      <c r="L106" s="6" t="n">
        <v>377614</v>
      </c>
      <c r="M106" s="6" t="n">
        <v>132445</v>
      </c>
      <c r="N106" s="7"/>
      <c r="O106" s="7" t="s">
        <v>20</v>
      </c>
      <c r="P106" s="7"/>
      <c r="Q106" s="7" t="s">
        <v>17</v>
      </c>
      <c r="R106" s="7"/>
      <c r="S106" s="6" t="n">
        <v>44044</v>
      </c>
      <c r="T106" s="6" t="n">
        <v>51295</v>
      </c>
      <c r="U106" s="6" t="n">
        <v>14844</v>
      </c>
      <c r="V106" s="7" t="s">
        <v>20</v>
      </c>
    </row>
    <row r="107" customFormat="false" ht="50" hidden="false" customHeight="true" outlineLevel="0" collapsed="false">
      <c r="A107" s="13" t="s">
        <v>148</v>
      </c>
      <c r="B107" s="5" t="s">
        <v>13</v>
      </c>
      <c r="C107" s="6" t="n">
        <v>125427000</v>
      </c>
      <c r="D107" s="6" t="n">
        <v>126012000</v>
      </c>
      <c r="E107" s="6" t="n">
        <v>130708000</v>
      </c>
      <c r="F107" s="7" t="s">
        <v>14</v>
      </c>
      <c r="G107" s="6" t="n">
        <v>50799000</v>
      </c>
      <c r="H107" s="6" t="n">
        <v>44630000</v>
      </c>
      <c r="I107" s="6" t="n">
        <v>41601000</v>
      </c>
      <c r="J107" s="7" t="s">
        <v>20</v>
      </c>
      <c r="K107" s="6" t="n">
        <v>61917</v>
      </c>
      <c r="L107" s="6"/>
      <c r="M107" s="6"/>
      <c r="N107" s="7"/>
      <c r="O107" s="7" t="s">
        <v>16</v>
      </c>
      <c r="P107" s="7"/>
      <c r="Q107" s="7" t="s">
        <v>13</v>
      </c>
      <c r="R107" s="7"/>
      <c r="S107" s="6" t="n">
        <v>8845</v>
      </c>
      <c r="T107" s="6"/>
      <c r="U107" s="6"/>
      <c r="V107" s="7"/>
    </row>
    <row r="108" customFormat="false" ht="50" hidden="true" customHeight="true" outlineLevel="0" collapsed="false">
      <c r="A108" s="13" t="s">
        <v>149</v>
      </c>
      <c r="B108" s="5"/>
      <c r="C108" s="6" t="n">
        <v>0</v>
      </c>
      <c r="D108" s="6" t="n">
        <v>0</v>
      </c>
      <c r="E108" s="6" t="n">
        <v>0</v>
      </c>
      <c r="F108" s="7"/>
      <c r="G108" s="6"/>
      <c r="H108" s="6"/>
      <c r="I108" s="6"/>
      <c r="J108" s="7"/>
      <c r="K108" s="9"/>
      <c r="L108" s="9"/>
      <c r="M108" s="9"/>
      <c r="N108" s="7"/>
      <c r="O108" s="7"/>
      <c r="P108" s="7"/>
      <c r="Q108" s="7"/>
      <c r="R108" s="7"/>
      <c r="S108" s="7"/>
      <c r="T108" s="7"/>
      <c r="U108" s="7"/>
      <c r="V108" s="7"/>
    </row>
    <row r="109" customFormat="false" ht="50" hidden="true" customHeight="true" outlineLevel="0" collapsed="false">
      <c r="A109" s="13" t="s">
        <v>150</v>
      </c>
      <c r="B109" s="5"/>
      <c r="C109" s="6" t="n">
        <v>0</v>
      </c>
      <c r="D109" s="6" t="n">
        <v>0</v>
      </c>
      <c r="E109" s="6" t="n">
        <v>0</v>
      </c>
      <c r="F109" s="7"/>
      <c r="G109" s="6"/>
      <c r="H109" s="6"/>
      <c r="I109" s="6"/>
      <c r="J109" s="7"/>
      <c r="K109" s="9"/>
      <c r="L109" s="9"/>
      <c r="M109" s="9"/>
      <c r="N109" s="7"/>
      <c r="O109" s="7"/>
      <c r="P109" s="7"/>
      <c r="Q109" s="7"/>
      <c r="R109" s="7"/>
      <c r="S109" s="7"/>
      <c r="T109" s="7"/>
      <c r="U109" s="7"/>
      <c r="V109" s="7"/>
    </row>
    <row r="110" customFormat="false" ht="50" hidden="false" customHeight="true" outlineLevel="0" collapsed="false">
      <c r="A110" s="13" t="s">
        <v>151</v>
      </c>
      <c r="B110" s="5" t="s">
        <v>13</v>
      </c>
      <c r="C110" s="6" t="n">
        <v>261096000</v>
      </c>
      <c r="D110" s="6" t="n">
        <v>273553000</v>
      </c>
      <c r="E110" s="6" t="n">
        <v>282541000</v>
      </c>
      <c r="F110" s="7" t="s">
        <v>14</v>
      </c>
      <c r="G110" s="6" t="s">
        <v>24</v>
      </c>
      <c r="H110" s="6" t="n">
        <v>428598.72</v>
      </c>
      <c r="I110" s="6" t="n">
        <v>645962.6</v>
      </c>
      <c r="J110" s="7" t="s">
        <v>14</v>
      </c>
      <c r="K110" s="9" t="s">
        <v>24</v>
      </c>
      <c r="L110" s="6" t="n">
        <v>100290.82</v>
      </c>
      <c r="M110" s="6" t="n">
        <v>142200.31</v>
      </c>
      <c r="N110" s="7"/>
      <c r="O110" s="7" t="s">
        <v>14</v>
      </c>
      <c r="P110" s="7"/>
      <c r="Q110" s="7" t="s">
        <v>13</v>
      </c>
      <c r="R110" s="7"/>
      <c r="S110" s="6" t="n">
        <v>43430</v>
      </c>
      <c r="T110" s="6" t="n">
        <v>200086.7</v>
      </c>
      <c r="U110" s="6" t="n">
        <v>130903.5</v>
      </c>
      <c r="V110" s="7" t="s">
        <v>20</v>
      </c>
    </row>
    <row r="111" customFormat="false" ht="50" hidden="false" customHeight="true" outlineLevel="0" collapsed="false">
      <c r="A111" s="13" t="s">
        <v>152</v>
      </c>
      <c r="B111" s="5" t="s">
        <v>13</v>
      </c>
      <c r="C111" s="6" t="n">
        <v>321615000</v>
      </c>
      <c r="D111" s="6" t="n">
        <v>313843000</v>
      </c>
      <c r="E111" s="6" t="n">
        <v>311020000</v>
      </c>
      <c r="F111" s="7" t="s">
        <v>20</v>
      </c>
      <c r="G111" s="6" t="n">
        <v>137374837.12</v>
      </c>
      <c r="H111" s="6" t="n">
        <v>90486463.88</v>
      </c>
      <c r="I111" s="6" t="n">
        <v>68154734</v>
      </c>
      <c r="J111" s="7" t="s">
        <v>20</v>
      </c>
      <c r="K111" s="6" t="n">
        <v>251862.89</v>
      </c>
      <c r="L111" s="6" t="n">
        <v>196014.68</v>
      </c>
      <c r="M111" s="6" t="n">
        <v>163283.61</v>
      </c>
      <c r="N111" s="7"/>
      <c r="O111" s="7" t="s">
        <v>20</v>
      </c>
      <c r="P111" s="7"/>
      <c r="Q111" s="7" t="s">
        <v>13</v>
      </c>
      <c r="R111" s="7"/>
      <c r="S111" s="6" t="n">
        <v>10646.89</v>
      </c>
      <c r="T111" s="6" t="n">
        <v>2347.76</v>
      </c>
      <c r="U111" s="6" t="n">
        <v>19275.09</v>
      </c>
      <c r="V111" s="7" t="s">
        <v>20</v>
      </c>
    </row>
    <row r="112" customFormat="false" ht="50" hidden="true" customHeight="true" outlineLevel="0" collapsed="false">
      <c r="A112" s="13" t="s">
        <v>153</v>
      </c>
      <c r="B112" s="5"/>
      <c r="C112" s="6" t="n">
        <v>0</v>
      </c>
      <c r="D112" s="6" t="n">
        <v>0</v>
      </c>
      <c r="E112" s="6" t="n">
        <v>0</v>
      </c>
      <c r="F112" s="7"/>
      <c r="G112" s="6"/>
      <c r="H112" s="6"/>
      <c r="I112" s="6"/>
      <c r="J112" s="7"/>
      <c r="K112" s="9"/>
      <c r="L112" s="9"/>
      <c r="M112" s="9"/>
      <c r="N112" s="7"/>
      <c r="O112" s="7"/>
      <c r="P112" s="7"/>
      <c r="Q112" s="7"/>
      <c r="R112" s="7"/>
      <c r="S112" s="7"/>
      <c r="T112" s="7"/>
      <c r="U112" s="7"/>
      <c r="V112" s="7"/>
    </row>
    <row r="113" customFormat="false" ht="50" hidden="false" customHeight="true" outlineLevel="0" collapsed="false">
      <c r="A113" s="13" t="s">
        <v>154</v>
      </c>
      <c r="B113" s="5" t="s">
        <v>13</v>
      </c>
      <c r="C113" s="6" t="n">
        <v>206300000</v>
      </c>
      <c r="D113" s="6" t="n">
        <v>212210000</v>
      </c>
      <c r="E113" s="6" t="n">
        <v>229700000</v>
      </c>
      <c r="F113" s="7" t="s">
        <v>14</v>
      </c>
      <c r="G113" s="6" t="n">
        <v>72519000</v>
      </c>
      <c r="H113" s="6" t="n">
        <v>72030000</v>
      </c>
      <c r="I113" s="6" t="n">
        <v>118492000</v>
      </c>
      <c r="J113" s="6" t="s">
        <v>14</v>
      </c>
      <c r="K113" s="8" t="n">
        <v>472953.77</v>
      </c>
      <c r="L113" s="9"/>
      <c r="M113" s="9"/>
      <c r="N113" s="7"/>
      <c r="O113" s="7"/>
      <c r="P113" s="7"/>
      <c r="Q113" s="7" t="s">
        <v>13</v>
      </c>
      <c r="R113" s="7"/>
      <c r="S113" s="7" t="s">
        <v>24</v>
      </c>
      <c r="T113" s="7"/>
      <c r="U113" s="7"/>
      <c r="V113" s="7"/>
    </row>
    <row r="114" customFormat="false" ht="50" hidden="false" customHeight="true" outlineLevel="0" collapsed="false">
      <c r="A114" s="31" t="s">
        <v>155</v>
      </c>
      <c r="B114" s="32" t="s">
        <v>13</v>
      </c>
      <c r="C114" s="33"/>
      <c r="D114" s="33"/>
      <c r="E114" s="33"/>
      <c r="F114" s="34"/>
      <c r="G114" s="33" t="s">
        <v>156</v>
      </c>
      <c r="H114" s="33" t="s">
        <v>157</v>
      </c>
      <c r="I114" s="33" t="s">
        <v>158</v>
      </c>
      <c r="J114" s="34"/>
      <c r="K114" s="33" t="n">
        <v>440242</v>
      </c>
      <c r="L114" s="33" t="n">
        <v>352256</v>
      </c>
      <c r="M114" s="33" t="n">
        <v>336284</v>
      </c>
      <c r="N114" s="34"/>
      <c r="O114" s="34"/>
      <c r="P114" s="34"/>
      <c r="Q114" s="34" t="s">
        <v>13</v>
      </c>
      <c r="R114" s="34"/>
      <c r="S114" s="34"/>
      <c r="T114" s="34"/>
      <c r="U114" s="34"/>
      <c r="V114" s="34"/>
      <c r="W114" s="35"/>
      <c r="X114" s="35"/>
      <c r="Y114" s="35"/>
    </row>
    <row r="115" customFormat="false" ht="50" hidden="false" customHeight="true" outlineLevel="0" collapsed="false">
      <c r="A115" s="13" t="s">
        <v>159</v>
      </c>
      <c r="B115" s="5" t="s">
        <v>13</v>
      </c>
      <c r="C115" s="6" t="n">
        <v>163789000</v>
      </c>
      <c r="D115" s="6" t="n">
        <v>165819000</v>
      </c>
      <c r="E115" s="6" t="n">
        <v>162732000</v>
      </c>
      <c r="F115" s="25" t="s">
        <v>20</v>
      </c>
      <c r="G115" s="6" t="n">
        <v>45200000</v>
      </c>
      <c r="H115" s="6" t="n">
        <v>47800000</v>
      </c>
      <c r="I115" s="6" t="n">
        <v>48400000</v>
      </c>
      <c r="J115" s="25" t="s">
        <v>14</v>
      </c>
      <c r="K115" s="9" t="s">
        <v>24</v>
      </c>
      <c r="L115" s="6" t="n">
        <v>335.28</v>
      </c>
      <c r="M115" s="6" t="n">
        <v>8928</v>
      </c>
      <c r="N115" s="7"/>
      <c r="O115" s="7" t="s">
        <v>14</v>
      </c>
      <c r="P115" s="7"/>
      <c r="Q115" s="7" t="s">
        <v>13</v>
      </c>
      <c r="R115" s="7"/>
      <c r="S115" s="7" t="s">
        <v>24</v>
      </c>
      <c r="T115" s="7"/>
      <c r="U115" s="7"/>
      <c r="V115" s="7"/>
    </row>
    <row r="116" customFormat="false" ht="50" hidden="true" customHeight="true" outlineLevel="0" collapsed="false">
      <c r="A116" s="13" t="s">
        <v>160</v>
      </c>
      <c r="B116" s="5"/>
      <c r="C116" s="6"/>
      <c r="D116" s="6"/>
      <c r="E116" s="6"/>
      <c r="F116" s="7"/>
      <c r="G116" s="6"/>
      <c r="H116" s="6"/>
      <c r="I116" s="6"/>
      <c r="J116" s="7"/>
      <c r="K116" s="9"/>
      <c r="L116" s="9"/>
      <c r="M116" s="9"/>
      <c r="N116" s="7"/>
      <c r="O116" s="7"/>
      <c r="P116" s="7"/>
      <c r="Q116" s="7"/>
      <c r="R116" s="7"/>
      <c r="S116" s="7"/>
      <c r="T116" s="7"/>
      <c r="U116" s="7"/>
      <c r="V116" s="7"/>
    </row>
    <row r="117" customFormat="false" ht="50" hidden="false" customHeight="true" outlineLevel="0" collapsed="false">
      <c r="A117" s="13" t="s">
        <v>161</v>
      </c>
      <c r="B117" s="5" t="s">
        <v>13</v>
      </c>
      <c r="C117" s="6" t="n">
        <v>126000000</v>
      </c>
      <c r="D117" s="6" t="n">
        <v>121339000</v>
      </c>
      <c r="E117" s="6" t="n">
        <v>124478000</v>
      </c>
      <c r="F117" s="7" t="s">
        <v>14</v>
      </c>
      <c r="G117" s="6" t="n">
        <v>34979178</v>
      </c>
      <c r="H117" s="6" t="n">
        <v>40510954</v>
      </c>
      <c r="I117" s="6" t="n">
        <v>29945183</v>
      </c>
      <c r="J117" s="6" t="s">
        <v>20</v>
      </c>
      <c r="K117" s="6" t="n">
        <v>80342</v>
      </c>
      <c r="L117" s="6" t="n">
        <v>88942</v>
      </c>
      <c r="M117" s="6" t="n">
        <v>75255</v>
      </c>
      <c r="N117" s="6"/>
      <c r="O117" s="7" t="s">
        <v>20</v>
      </c>
      <c r="P117" s="7"/>
      <c r="Q117" s="7" t="s">
        <v>17</v>
      </c>
      <c r="R117" s="7"/>
      <c r="S117" s="7" t="s">
        <v>24</v>
      </c>
      <c r="T117" s="7"/>
      <c r="U117" s="7"/>
      <c r="V117" s="7"/>
    </row>
    <row r="118" customFormat="false" ht="50" hidden="false" customHeight="true" outlineLevel="0" collapsed="false">
      <c r="A118" s="13" t="s">
        <v>162</v>
      </c>
      <c r="B118" s="5" t="s">
        <v>13</v>
      </c>
      <c r="C118" s="6" t="n">
        <v>336200000</v>
      </c>
      <c r="D118" s="6" t="n">
        <v>334800000</v>
      </c>
      <c r="E118" s="6" t="n">
        <v>347400000</v>
      </c>
      <c r="F118" s="7" t="s">
        <v>14</v>
      </c>
      <c r="G118" s="6" t="n">
        <v>125300000</v>
      </c>
      <c r="H118" s="6" t="n">
        <v>131900000</v>
      </c>
      <c r="I118" s="6" t="n">
        <v>132600000</v>
      </c>
      <c r="J118" s="7" t="s">
        <v>14</v>
      </c>
      <c r="K118" s="6" t="n">
        <v>217103</v>
      </c>
      <c r="L118" s="6" t="n">
        <v>206989</v>
      </c>
      <c r="M118" s="6" t="n">
        <v>237914</v>
      </c>
      <c r="N118" s="7"/>
      <c r="O118" s="7" t="s">
        <v>14</v>
      </c>
      <c r="P118" s="7"/>
      <c r="Q118" s="7" t="s">
        <v>21</v>
      </c>
      <c r="R118" s="7"/>
      <c r="S118" s="7" t="s">
        <v>24</v>
      </c>
      <c r="T118" s="7"/>
      <c r="U118" s="7"/>
      <c r="V118" s="7"/>
    </row>
    <row r="119" customFormat="false" ht="50" hidden="false" customHeight="true" outlineLevel="0" collapsed="false">
      <c r="A119" s="13" t="s">
        <v>163</v>
      </c>
      <c r="B119" s="5" t="s">
        <v>13</v>
      </c>
      <c r="C119" s="6" t="n">
        <v>138030000</v>
      </c>
      <c r="D119" s="6" t="n">
        <v>152611000</v>
      </c>
      <c r="E119" s="6" t="n">
        <v>169502000</v>
      </c>
      <c r="F119" s="7" t="s">
        <v>14</v>
      </c>
      <c r="G119" s="6" t="n">
        <v>51447000</v>
      </c>
      <c r="H119" s="6" t="n">
        <v>60969000</v>
      </c>
      <c r="I119" s="6" t="n">
        <v>72860000</v>
      </c>
      <c r="J119" s="7" t="s">
        <v>14</v>
      </c>
      <c r="K119" s="6" t="n">
        <v>47119</v>
      </c>
      <c r="L119" s="6" t="n">
        <v>17126</v>
      </c>
      <c r="M119" s="6" t="n">
        <v>51684</v>
      </c>
      <c r="N119" s="7"/>
      <c r="O119" s="7" t="s">
        <v>14</v>
      </c>
      <c r="P119" s="7"/>
      <c r="Q119" s="7" t="s">
        <v>17</v>
      </c>
      <c r="R119" s="7"/>
      <c r="S119" s="7" t="s">
        <v>24</v>
      </c>
      <c r="T119" s="7"/>
      <c r="U119" s="7"/>
      <c r="V119" s="7"/>
    </row>
    <row r="120" customFormat="false" ht="50" hidden="false" customHeight="true" outlineLevel="0" collapsed="false">
      <c r="A120" s="13" t="s">
        <v>164</v>
      </c>
      <c r="B120" s="5" t="s">
        <v>13</v>
      </c>
      <c r="C120" s="6" t="n">
        <v>315275000</v>
      </c>
      <c r="D120" s="6" t="n">
        <v>315165000</v>
      </c>
      <c r="E120" s="6" t="n">
        <v>299769000</v>
      </c>
      <c r="F120" s="7" t="s">
        <v>20</v>
      </c>
      <c r="G120" s="6" t="n">
        <v>147661166</v>
      </c>
      <c r="H120" s="6" t="n">
        <v>109792758</v>
      </c>
      <c r="I120" s="6" t="n">
        <v>82439831</v>
      </c>
      <c r="J120" s="7" t="s">
        <v>20</v>
      </c>
      <c r="K120" s="6" t="n">
        <v>183372</v>
      </c>
      <c r="L120" s="6" t="n">
        <v>208470</v>
      </c>
      <c r="M120" s="6" t="n">
        <v>265218</v>
      </c>
      <c r="N120" s="7"/>
      <c r="O120" s="7" t="s">
        <v>14</v>
      </c>
      <c r="P120" s="7"/>
      <c r="Q120" s="7" t="s">
        <v>13</v>
      </c>
      <c r="R120" s="7"/>
      <c r="S120" s="6" t="n">
        <v>35965</v>
      </c>
      <c r="T120" s="6" t="n">
        <v>25300</v>
      </c>
      <c r="U120" s="6" t="n">
        <v>66973</v>
      </c>
      <c r="V120" s="7" t="s">
        <v>14</v>
      </c>
    </row>
    <row r="121" customFormat="false" ht="50" hidden="true" customHeight="true" outlineLevel="0" collapsed="false">
      <c r="A121" s="13" t="s">
        <v>165</v>
      </c>
      <c r="B121" s="5" t="s">
        <v>104</v>
      </c>
      <c r="C121" s="6" t="n">
        <v>0</v>
      </c>
      <c r="D121" s="6" t="n">
        <v>0</v>
      </c>
      <c r="E121" s="6" t="n">
        <v>0</v>
      </c>
      <c r="F121" s="7"/>
      <c r="G121" s="6"/>
      <c r="H121" s="6"/>
      <c r="I121" s="6"/>
      <c r="J121" s="7"/>
      <c r="K121" s="6"/>
      <c r="L121" s="6"/>
      <c r="M121" s="6"/>
      <c r="N121" s="7"/>
      <c r="O121" s="7"/>
      <c r="P121" s="7"/>
      <c r="Q121" s="7"/>
      <c r="R121" s="7"/>
      <c r="S121" s="6"/>
      <c r="T121" s="6"/>
      <c r="U121" s="6"/>
      <c r="V121" s="7"/>
    </row>
    <row r="122" customFormat="false" ht="50" hidden="true" customHeight="true" outlineLevel="0" collapsed="false">
      <c r="A122" s="13" t="s">
        <v>166</v>
      </c>
      <c r="B122" s="5"/>
      <c r="C122" s="6" t="n">
        <v>0</v>
      </c>
      <c r="D122" s="6" t="n">
        <v>0</v>
      </c>
      <c r="E122" s="6" t="n">
        <v>0</v>
      </c>
      <c r="F122" s="7"/>
      <c r="G122" s="6"/>
      <c r="H122" s="6"/>
      <c r="I122" s="6"/>
      <c r="J122" s="7"/>
      <c r="K122" s="6"/>
      <c r="L122" s="6"/>
      <c r="M122" s="6"/>
      <c r="N122" s="7"/>
      <c r="O122" s="7"/>
      <c r="P122" s="7"/>
      <c r="Q122" s="7"/>
      <c r="R122" s="7"/>
      <c r="S122" s="6"/>
      <c r="T122" s="6"/>
      <c r="U122" s="6"/>
      <c r="V122" s="7"/>
    </row>
    <row r="123" customFormat="false" ht="50" hidden="false" customHeight="true" outlineLevel="0" collapsed="false">
      <c r="A123" s="13" t="s">
        <v>167</v>
      </c>
      <c r="B123" s="5" t="s">
        <v>13</v>
      </c>
      <c r="C123" s="6" t="n">
        <v>120200000</v>
      </c>
      <c r="D123" s="6" t="n">
        <v>122000000</v>
      </c>
      <c r="E123" s="6" t="n">
        <v>128500000</v>
      </c>
      <c r="F123" s="7" t="s">
        <v>14</v>
      </c>
      <c r="G123" s="6" t="n">
        <v>27960000</v>
      </c>
      <c r="H123" s="6" t="n">
        <v>22100000</v>
      </c>
      <c r="I123" s="6" t="n">
        <v>23400000</v>
      </c>
      <c r="J123" s="7" t="s">
        <v>14</v>
      </c>
      <c r="K123" s="6" t="n">
        <v>67444</v>
      </c>
      <c r="L123" s="6" t="n">
        <v>171543</v>
      </c>
      <c r="M123" s="6" t="n">
        <v>126235</v>
      </c>
      <c r="N123" s="7"/>
      <c r="O123" s="7" t="s">
        <v>20</v>
      </c>
      <c r="P123" s="7"/>
      <c r="Q123" s="7" t="s">
        <v>13</v>
      </c>
      <c r="R123" s="7"/>
      <c r="S123" s="6" t="n">
        <v>910</v>
      </c>
      <c r="T123" s="6" t="n">
        <v>2716</v>
      </c>
      <c r="U123" s="6" t="n">
        <v>9235</v>
      </c>
      <c r="V123" s="7" t="s">
        <v>14</v>
      </c>
    </row>
    <row r="124" customFormat="false" ht="50" hidden="false" customHeight="true" outlineLevel="0" collapsed="false">
      <c r="A124" s="13" t="s">
        <v>168</v>
      </c>
      <c r="B124" s="5" t="s">
        <v>13</v>
      </c>
      <c r="C124" s="6" t="n">
        <v>218318000</v>
      </c>
      <c r="D124" s="6" t="n">
        <v>214619000</v>
      </c>
      <c r="E124" s="6" t="n">
        <v>239215000</v>
      </c>
      <c r="F124" s="7" t="s">
        <v>14</v>
      </c>
      <c r="G124" s="6" t="n">
        <v>83312278</v>
      </c>
      <c r="H124" s="6" t="n">
        <v>105415277</v>
      </c>
      <c r="I124" s="6" t="n">
        <v>122224775</v>
      </c>
      <c r="J124" s="7" t="s">
        <v>14</v>
      </c>
      <c r="K124" s="6" t="n">
        <v>263605</v>
      </c>
      <c r="L124" s="6" t="n">
        <v>276282</v>
      </c>
      <c r="M124" s="6" t="n">
        <v>272910</v>
      </c>
      <c r="N124" s="7"/>
      <c r="O124" s="7" t="s">
        <v>20</v>
      </c>
      <c r="P124" s="7"/>
      <c r="Q124" s="7" t="s">
        <v>17</v>
      </c>
      <c r="R124" s="7"/>
      <c r="S124" s="7" t="s">
        <v>24</v>
      </c>
      <c r="T124" s="7"/>
      <c r="U124" s="7"/>
      <c r="V124" s="7"/>
    </row>
    <row r="125" customFormat="false" ht="50" hidden="true" customHeight="true" outlineLevel="0" collapsed="false">
      <c r="A125" s="13" t="s">
        <v>169</v>
      </c>
      <c r="B125" s="5" t="s">
        <v>170</v>
      </c>
      <c r="C125" s="6" t="n">
        <v>0</v>
      </c>
      <c r="D125" s="6" t="n">
        <v>0</v>
      </c>
      <c r="E125" s="6" t="n">
        <v>0</v>
      </c>
      <c r="F125" s="7"/>
      <c r="G125" s="6"/>
      <c r="H125" s="6"/>
      <c r="I125" s="6"/>
      <c r="J125" s="7"/>
      <c r="K125" s="6"/>
      <c r="L125" s="6"/>
      <c r="M125" s="6"/>
      <c r="N125" s="7"/>
      <c r="O125" s="7"/>
      <c r="P125" s="7"/>
      <c r="Q125" s="7"/>
      <c r="R125" s="7"/>
      <c r="S125" s="7"/>
      <c r="T125" s="7"/>
      <c r="U125" s="7"/>
      <c r="V125" s="7"/>
    </row>
    <row r="126" customFormat="false" ht="50" hidden="false" customHeight="true" outlineLevel="0" collapsed="false">
      <c r="A126" s="13" t="s">
        <v>171</v>
      </c>
      <c r="B126" s="5" t="s">
        <v>172</v>
      </c>
      <c r="C126" s="6" t="n">
        <v>136162000</v>
      </c>
      <c r="D126" s="6" t="n">
        <v>149296000</v>
      </c>
      <c r="E126" s="6" t="n">
        <v>173871000</v>
      </c>
      <c r="F126" s="7" t="s">
        <v>14</v>
      </c>
      <c r="G126" s="6" t="n">
        <v>27950442.5</v>
      </c>
      <c r="H126" s="6" t="n">
        <v>19454955.69</v>
      </c>
      <c r="I126" s="6" t="n">
        <v>19655655.56</v>
      </c>
      <c r="J126" s="8" t="s">
        <v>14</v>
      </c>
      <c r="K126" s="6" t="n">
        <v>127035.26</v>
      </c>
      <c r="L126" s="6" t="n">
        <v>78416.6</v>
      </c>
      <c r="M126" s="6" t="n">
        <v>94151.89</v>
      </c>
      <c r="N126" s="8"/>
      <c r="O126" s="7" t="s">
        <v>14</v>
      </c>
      <c r="P126" s="7"/>
      <c r="Q126" s="7" t="s">
        <v>17</v>
      </c>
      <c r="R126" s="7"/>
      <c r="S126" s="6" t="n">
        <v>7558.36</v>
      </c>
      <c r="T126" s="6" t="n">
        <v>9575</v>
      </c>
      <c r="U126" s="6" t="n">
        <v>5320</v>
      </c>
      <c r="V126" s="7" t="s">
        <v>20</v>
      </c>
    </row>
    <row r="127" customFormat="false" ht="50" hidden="false" customHeight="true" outlineLevel="0" collapsed="false">
      <c r="A127" s="13" t="s">
        <v>173</v>
      </c>
      <c r="B127" s="5" t="s">
        <v>13</v>
      </c>
      <c r="C127" s="6" t="n">
        <v>688600000</v>
      </c>
      <c r="D127" s="6" t="n">
        <v>698200000</v>
      </c>
      <c r="E127" s="6" t="n">
        <v>703700000</v>
      </c>
      <c r="F127" s="7" t="s">
        <v>14</v>
      </c>
      <c r="G127" s="6" t="n">
        <v>248000000</v>
      </c>
      <c r="H127" s="6" t="n">
        <v>215000000</v>
      </c>
      <c r="I127" s="6" t="n">
        <v>203000000</v>
      </c>
      <c r="J127" s="7" t="s">
        <v>20</v>
      </c>
      <c r="K127" s="6" t="n">
        <v>175000</v>
      </c>
      <c r="L127" s="6" t="n">
        <v>175000</v>
      </c>
      <c r="M127" s="6" t="n">
        <v>175000</v>
      </c>
      <c r="N127" s="7"/>
      <c r="O127" s="7" t="s">
        <v>16</v>
      </c>
      <c r="P127" s="7"/>
      <c r="Q127" s="7" t="s">
        <v>13</v>
      </c>
      <c r="R127" s="7"/>
      <c r="S127" s="6" t="s">
        <v>24</v>
      </c>
      <c r="T127" s="6"/>
      <c r="U127" s="6"/>
      <c r="V127" s="7"/>
    </row>
    <row r="128" customFormat="false" ht="50" hidden="false" customHeight="true" outlineLevel="0" collapsed="false">
      <c r="A128" s="13" t="s">
        <v>174</v>
      </c>
      <c r="B128" s="5" t="s">
        <v>13</v>
      </c>
      <c r="C128" s="6" t="n">
        <v>284000000</v>
      </c>
      <c r="D128" s="6" t="n">
        <v>303100000</v>
      </c>
      <c r="E128" s="6" t="n">
        <v>333800000</v>
      </c>
      <c r="F128" s="25" t="s">
        <v>14</v>
      </c>
      <c r="G128" s="6" t="n">
        <v>107600000</v>
      </c>
      <c r="H128" s="6" t="n">
        <v>114300000</v>
      </c>
      <c r="I128" s="6" t="n">
        <v>96100000</v>
      </c>
      <c r="J128" s="7" t="s">
        <v>20</v>
      </c>
      <c r="K128" s="6" t="n">
        <v>325200</v>
      </c>
      <c r="L128" s="6" t="n">
        <v>268900</v>
      </c>
      <c r="M128" s="6" t="n">
        <v>331700</v>
      </c>
      <c r="N128" s="7"/>
      <c r="O128" s="7" t="s">
        <v>14</v>
      </c>
      <c r="P128" s="7"/>
      <c r="Q128" s="7" t="s">
        <v>13</v>
      </c>
      <c r="R128" s="7"/>
      <c r="S128" s="6" t="n">
        <v>62500</v>
      </c>
      <c r="T128" s="6" t="n">
        <v>51700</v>
      </c>
      <c r="U128" s="6" t="n">
        <v>68500</v>
      </c>
      <c r="V128" s="7" t="s">
        <v>14</v>
      </c>
    </row>
    <row r="129" customFormat="false" ht="50" hidden="false" customHeight="true" outlineLevel="0" collapsed="false">
      <c r="A129" s="13" t="s">
        <v>175</v>
      </c>
      <c r="B129" s="5" t="s">
        <v>13</v>
      </c>
      <c r="C129" s="6" t="n">
        <v>110000000</v>
      </c>
      <c r="D129" s="6" t="n">
        <v>116000000</v>
      </c>
      <c r="E129" s="6" t="n">
        <v>145000000</v>
      </c>
      <c r="F129" s="6" t="s">
        <v>14</v>
      </c>
      <c r="G129" s="6" t="n">
        <v>41000000</v>
      </c>
      <c r="H129" s="6" t="n">
        <v>42000000</v>
      </c>
      <c r="I129" s="6" t="n">
        <v>58000000</v>
      </c>
      <c r="J129" s="9" t="s">
        <v>14</v>
      </c>
      <c r="K129" s="20" t="s">
        <v>176</v>
      </c>
      <c r="L129" s="20"/>
      <c r="M129" s="9" t="n">
        <v>0</v>
      </c>
      <c r="N129" s="9"/>
      <c r="O129" s="9" t="s">
        <v>16</v>
      </c>
      <c r="P129" s="9"/>
      <c r="Q129" s="9" t="s">
        <v>17</v>
      </c>
      <c r="R129" s="9"/>
      <c r="S129" s="29" t="s">
        <v>177</v>
      </c>
      <c r="T129" s="29"/>
      <c r="U129" s="29"/>
      <c r="V129" s="7"/>
    </row>
    <row r="130" customFormat="false" ht="50" hidden="false" customHeight="true" outlineLevel="0" collapsed="false">
      <c r="A130" s="13" t="s">
        <v>178</v>
      </c>
      <c r="B130" s="5" t="s">
        <v>13</v>
      </c>
      <c r="C130" s="6" t="n">
        <v>210300000</v>
      </c>
      <c r="D130" s="6" t="n">
        <v>216400000</v>
      </c>
      <c r="E130" s="6" t="n">
        <v>215800000</v>
      </c>
      <c r="F130" s="6" t="s">
        <v>20</v>
      </c>
      <c r="G130" s="6" t="n">
        <v>79720046.94</v>
      </c>
      <c r="H130" s="6" t="n">
        <v>69108381.5</v>
      </c>
      <c r="I130" s="6" t="n">
        <v>52812059.64</v>
      </c>
      <c r="J130" s="9" t="s">
        <v>20</v>
      </c>
      <c r="K130" s="9" t="n">
        <v>4436.02</v>
      </c>
      <c r="L130" s="9" t="n">
        <v>17598.3</v>
      </c>
      <c r="M130" s="9" t="n">
        <v>520.26</v>
      </c>
      <c r="N130" s="9"/>
      <c r="O130" s="9" t="s">
        <v>20</v>
      </c>
      <c r="P130" s="9"/>
      <c r="Q130" s="9" t="s">
        <v>17</v>
      </c>
      <c r="R130" s="9"/>
      <c r="S130" s="9" t="s">
        <v>24</v>
      </c>
      <c r="T130" s="9"/>
      <c r="U130" s="9"/>
      <c r="V130" s="7"/>
    </row>
    <row r="131" customFormat="false" ht="50" hidden="true" customHeight="true" outlineLevel="0" collapsed="false">
      <c r="A131" s="13" t="s">
        <v>179</v>
      </c>
      <c r="B131" s="5" t="s">
        <v>13</v>
      </c>
      <c r="C131" s="6" t="n">
        <v>80500000</v>
      </c>
      <c r="D131" s="6" t="n">
        <v>80900000</v>
      </c>
      <c r="E131" s="6" t="n">
        <v>84400000</v>
      </c>
      <c r="F131" s="7" t="s">
        <v>14</v>
      </c>
      <c r="G131" s="6" t="n">
        <v>52200000</v>
      </c>
      <c r="H131" s="6" t="n">
        <v>39300000</v>
      </c>
      <c r="I131" s="6" t="n">
        <v>24200000</v>
      </c>
      <c r="J131" s="9" t="s">
        <v>20</v>
      </c>
      <c r="K131" s="9" t="s">
        <v>24</v>
      </c>
      <c r="L131" s="9"/>
      <c r="M131" s="9"/>
      <c r="N131" s="9"/>
      <c r="O131" s="9"/>
      <c r="P131" s="9"/>
      <c r="Q131" s="9" t="s">
        <v>17</v>
      </c>
      <c r="R131" s="9"/>
      <c r="S131" s="9" t="s">
        <v>24</v>
      </c>
      <c r="T131" s="9"/>
      <c r="U131" s="9"/>
      <c r="V131" s="7"/>
    </row>
    <row r="132" customFormat="false" ht="50" hidden="false" customHeight="true" outlineLevel="0" collapsed="false">
      <c r="A132" s="13" t="s">
        <v>180</v>
      </c>
      <c r="B132" s="5" t="s">
        <v>13</v>
      </c>
      <c r="C132" s="6" t="n">
        <v>186549000</v>
      </c>
      <c r="D132" s="6" t="n">
        <v>181190000</v>
      </c>
      <c r="E132" s="6" t="n">
        <v>185567000</v>
      </c>
      <c r="F132" s="7" t="s">
        <v>14</v>
      </c>
      <c r="G132" s="6" t="n">
        <v>60138811</v>
      </c>
      <c r="H132" s="6" t="n">
        <v>67920040</v>
      </c>
      <c r="I132" s="6" t="n">
        <v>59969518</v>
      </c>
      <c r="J132" s="7" t="s">
        <v>20</v>
      </c>
      <c r="K132" s="6" t="n">
        <v>428735.569999998</v>
      </c>
      <c r="L132" s="6" t="n">
        <v>351014.809999999</v>
      </c>
      <c r="M132" s="6" t="n">
        <v>305197.26</v>
      </c>
      <c r="N132" s="7"/>
      <c r="O132" s="7" t="s">
        <v>20</v>
      </c>
      <c r="P132" s="7"/>
      <c r="Q132" s="7" t="s">
        <v>13</v>
      </c>
      <c r="R132" s="7"/>
      <c r="S132" s="6" t="n">
        <v>48236.5</v>
      </c>
      <c r="T132" s="6"/>
      <c r="U132" s="6"/>
      <c r="V132" s="7"/>
    </row>
    <row r="133" customFormat="false" ht="50" hidden="false" customHeight="true" outlineLevel="0" collapsed="false">
      <c r="A133" s="13" t="s">
        <v>181</v>
      </c>
      <c r="B133" s="5" t="s">
        <v>13</v>
      </c>
      <c r="C133" s="6" t="n">
        <v>96912000</v>
      </c>
      <c r="D133" s="6" t="n">
        <v>94078000</v>
      </c>
      <c r="E133" s="6" t="n">
        <v>93903000</v>
      </c>
      <c r="F133" s="7" t="s">
        <v>20</v>
      </c>
      <c r="G133" s="6" t="n">
        <v>21300000</v>
      </c>
      <c r="H133" s="6" t="n">
        <v>17240000</v>
      </c>
      <c r="I133" s="6" t="n">
        <v>20717000</v>
      </c>
      <c r="J133" s="7" t="s">
        <v>14</v>
      </c>
      <c r="K133" s="6" t="n">
        <v>28129.25</v>
      </c>
      <c r="L133" s="6" t="n">
        <v>20577.24</v>
      </c>
      <c r="M133" s="6" t="n">
        <v>26851.8</v>
      </c>
      <c r="N133" s="7"/>
      <c r="O133" s="7" t="s">
        <v>14</v>
      </c>
      <c r="P133" s="7"/>
      <c r="Q133" s="7" t="s">
        <v>21</v>
      </c>
      <c r="R133" s="7"/>
      <c r="S133" s="6" t="n">
        <v>570</v>
      </c>
      <c r="T133" s="6" t="n">
        <v>635</v>
      </c>
      <c r="U133" s="6" t="n">
        <v>25</v>
      </c>
      <c r="V133" s="7" t="s">
        <v>20</v>
      </c>
    </row>
    <row r="134" customFormat="false" ht="50" hidden="false" customHeight="true" outlineLevel="0" collapsed="false">
      <c r="A134" s="13" t="s">
        <v>182</v>
      </c>
      <c r="B134" s="5" t="s">
        <v>13</v>
      </c>
      <c r="C134" s="6" t="n">
        <v>391790000</v>
      </c>
      <c r="D134" s="6" t="n">
        <v>376482000</v>
      </c>
      <c r="E134" s="6" t="n">
        <v>413852000</v>
      </c>
      <c r="F134" s="7" t="s">
        <v>14</v>
      </c>
      <c r="G134" s="6" t="n">
        <v>118721000</v>
      </c>
      <c r="H134" s="6" t="n">
        <v>117890000</v>
      </c>
      <c r="I134" s="6" t="n">
        <v>133948000</v>
      </c>
      <c r="J134" s="7" t="s">
        <v>14</v>
      </c>
      <c r="K134" s="6" t="n">
        <v>216576</v>
      </c>
      <c r="L134" s="6" t="n">
        <v>149705</v>
      </c>
      <c r="M134" s="6" t="n">
        <v>398878</v>
      </c>
      <c r="N134" s="9"/>
      <c r="O134" s="7" t="s">
        <v>14</v>
      </c>
      <c r="P134" s="7"/>
      <c r="Q134" s="7" t="s">
        <v>13</v>
      </c>
      <c r="R134" s="7"/>
      <c r="S134" s="6" t="n">
        <v>19596</v>
      </c>
      <c r="T134" s="6" t="n">
        <v>47394</v>
      </c>
      <c r="U134" s="6" t="n">
        <v>72245</v>
      </c>
      <c r="V134" s="7" t="s">
        <v>14</v>
      </c>
    </row>
    <row r="135" customFormat="false" ht="50" hidden="false" customHeight="true" outlineLevel="0" collapsed="false">
      <c r="A135" s="13" t="s">
        <v>183</v>
      </c>
      <c r="B135" s="5" t="s">
        <v>13</v>
      </c>
      <c r="C135" s="6" t="n">
        <v>257448000</v>
      </c>
      <c r="D135" s="6" t="n">
        <v>261673000</v>
      </c>
      <c r="E135" s="6" t="n">
        <v>290378000</v>
      </c>
      <c r="F135" s="7" t="s">
        <v>14</v>
      </c>
      <c r="G135" s="6" t="n">
        <v>93557247</v>
      </c>
      <c r="H135" s="6" t="n">
        <v>104911274</v>
      </c>
      <c r="I135" s="6" t="n">
        <v>83695470</v>
      </c>
      <c r="J135" s="7" t="s">
        <v>20</v>
      </c>
      <c r="K135" s="6" t="n">
        <v>107979</v>
      </c>
      <c r="L135" s="6" t="n">
        <v>77658</v>
      </c>
      <c r="M135" s="6" t="n">
        <v>62154</v>
      </c>
      <c r="N135" s="7"/>
      <c r="O135" s="7" t="s">
        <v>20</v>
      </c>
      <c r="P135" s="7"/>
      <c r="Q135" s="7" t="s">
        <v>17</v>
      </c>
      <c r="R135" s="7"/>
      <c r="S135" s="7" t="s">
        <v>24</v>
      </c>
      <c r="T135" s="7"/>
      <c r="U135" s="7"/>
      <c r="V135" s="7"/>
    </row>
    <row r="136" customFormat="false" ht="50" hidden="false" customHeight="true" outlineLevel="0" collapsed="false">
      <c r="A136" s="13" t="s">
        <v>184</v>
      </c>
      <c r="B136" s="5" t="s">
        <v>13</v>
      </c>
      <c r="C136" s="6" t="n">
        <v>70100000</v>
      </c>
      <c r="D136" s="6" t="n">
        <v>68000000</v>
      </c>
      <c r="E136" s="6" t="n">
        <v>71500000</v>
      </c>
      <c r="F136" s="7" t="s">
        <v>14</v>
      </c>
      <c r="G136" s="6" t="n">
        <v>17800000</v>
      </c>
      <c r="H136" s="6" t="n">
        <v>19800000</v>
      </c>
      <c r="I136" s="6" t="n">
        <v>22000000</v>
      </c>
      <c r="J136" s="7" t="s">
        <v>14</v>
      </c>
      <c r="K136" s="6" t="n">
        <v>71830</v>
      </c>
      <c r="L136" s="6" t="n">
        <v>79811</v>
      </c>
      <c r="M136" s="6" t="n">
        <v>88679</v>
      </c>
      <c r="N136" s="7"/>
      <c r="O136" s="7" t="s">
        <v>14</v>
      </c>
      <c r="P136" s="7"/>
      <c r="Q136" s="7" t="s">
        <v>17</v>
      </c>
      <c r="R136" s="7"/>
      <c r="S136" s="6" t="n">
        <v>2442</v>
      </c>
      <c r="T136" s="6" t="n">
        <v>2713</v>
      </c>
      <c r="U136" s="6" t="n">
        <v>3015</v>
      </c>
      <c r="V136" s="7" t="s">
        <v>14</v>
      </c>
    </row>
    <row r="137" customFormat="false" ht="50" hidden="false" customHeight="true" outlineLevel="0" collapsed="false"/>
    <row r="138" customFormat="false" ht="42" hidden="false" customHeight="true" outlineLevel="0" collapsed="false">
      <c r="B138" s="36"/>
    </row>
  </sheetData>
  <mergeCells count="7">
    <mergeCell ref="S5:U5"/>
    <mergeCell ref="S29:U29"/>
    <mergeCell ref="C34:F34"/>
    <mergeCell ref="S62:U62"/>
    <mergeCell ref="S85:U85"/>
    <mergeCell ref="C102:D102"/>
    <mergeCell ref="S129:U129"/>
  </mergeCells>
  <printOptions headings="false" gridLines="false" gridLinesSet="true" horizontalCentered="false" verticalCentered="false"/>
  <pageMargins left="0" right="0" top="0.393055555555556" bottom="0.393055555555556" header="0" footer="0"/>
  <pageSetup paperSize="9" scale="83" fitToWidth="1" fitToHeight="1" pageOrder="downThenOver" orientation="landscape" blackAndWhite="false" draft="false" cellComments="none" horizontalDpi="300" verticalDpi="300" copies="1"/>
  <headerFooter differentFirst="false" differentOddEven="false">
    <oddHeader>&amp;C&amp;A</oddHeader>
    <oddFooter>&amp;CPage &amp;P</oddFooter>
  </headerFooter>
  <colBreaks count="1" manualBreakCount="1">
    <brk id="10" man="true" max="65535" min="0"/>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65" zoomScaleNormal="100" zoomScalePageLayoutView="65" workbookViewId="0">
      <selection pane="topLeft" activeCell="A1" activeCellId="0" sqref="A1"/>
    </sheetView>
  </sheetViews>
  <sheetFormatPr defaultColWidth="8.609375" defaultRowHeight="14"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1707</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2022-01-28T09:42:18Z</dcterms:created>
  <dc:creator>Edward</dc:creator>
  <dc:description/>
  <dc:language>en-GB</dc:language>
  <cp:lastModifiedBy/>
  <dcterms:modified xsi:type="dcterms:W3CDTF">2022-07-29T10:48:58Z</dcterms:modified>
  <cp:revision>74</cp:revision>
  <dc:subject/>
  <dc:title/>
</cp:coreProperties>
</file>

<file path=docProps/custom.xml><?xml version="1.0" encoding="utf-8"?>
<Properties xmlns="http://schemas.openxmlformats.org/officeDocument/2006/custom-properties" xmlns:vt="http://schemas.openxmlformats.org/officeDocument/2006/docPropsVTypes"/>
</file>